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obyn\Desktop\"/>
    </mc:Choice>
  </mc:AlternateContent>
  <bookViews>
    <workbookView xWindow="960" yWindow="930" windowWidth="19395" windowHeight="7140" firstSheet="5" activeTab="5"/>
  </bookViews>
  <sheets>
    <sheet name="Discovery &amp; Kickoff" sheetId="14" state="hidden" r:id="rId1"/>
    <sheet name="Strategy" sheetId="15" state="hidden" r:id="rId2"/>
    <sheet name="Helpful Info" sheetId="4" r:id="rId3"/>
    <sheet name="Budget-Billing Breakdown" sheetId="1" r:id="rId4"/>
    <sheet name="Billing-Budget QA" sheetId="13" r:id="rId5"/>
    <sheet name="Paid Search Spend" sheetId="2" r:id="rId6"/>
    <sheet name="Marketing Calendar" sheetId="9" r:id="rId7"/>
    <sheet name="Promos" sheetId="3" r:id="rId8"/>
    <sheet name="Pre-Launch QA" sheetId="10" r:id="rId9"/>
    <sheet name="Post-Launch QA" sheetId="12" r:id="rId10"/>
    <sheet name="Change Log" sheetId="11" r:id="rId11"/>
  </sheets>
  <calcPr calcId="152511"/>
</workbook>
</file>

<file path=xl/calcChain.xml><?xml version="1.0" encoding="utf-8"?>
<calcChain xmlns="http://schemas.openxmlformats.org/spreadsheetml/2006/main">
  <c r="C26" i="1" l="1"/>
  <c r="C27" i="1" s="1"/>
  <c r="C29" i="1" s="1"/>
  <c r="C35" i="2"/>
  <c r="G9" i="1" l="1"/>
  <c r="F9" i="1"/>
  <c r="E9" i="1"/>
  <c r="D9" i="1"/>
  <c r="C9" i="1"/>
  <c r="N22" i="2" l="1"/>
  <c r="N27" i="2"/>
  <c r="N25" i="2"/>
  <c r="N24" i="2"/>
  <c r="N15" i="2"/>
  <c r="N14" i="2"/>
  <c r="N13" i="2"/>
  <c r="D23" i="2"/>
  <c r="D32" i="2" l="1"/>
  <c r="D31" i="2"/>
  <c r="N23" i="2"/>
  <c r="N11" i="2"/>
  <c r="N21" i="2" l="1"/>
  <c r="N30" i="2" s="1"/>
  <c r="M30" i="2"/>
  <c r="L30" i="2"/>
  <c r="J30" i="2"/>
  <c r="K30" i="2"/>
  <c r="I30" i="2"/>
  <c r="H30" i="2"/>
  <c r="G30" i="2"/>
  <c r="F30" i="2"/>
  <c r="E31" i="2"/>
  <c r="E30" i="2"/>
  <c r="D30" i="2"/>
  <c r="M29" i="2"/>
  <c r="M19" i="2"/>
  <c r="M31" i="2" s="1"/>
  <c r="L29" i="2"/>
  <c r="N29" i="2" s="1"/>
  <c r="L19" i="2"/>
  <c r="K19" i="2"/>
  <c r="K28" i="2"/>
  <c r="K18" i="2"/>
  <c r="J28" i="2"/>
  <c r="J18" i="2"/>
  <c r="I18" i="2"/>
  <c r="I17" i="2"/>
  <c r="H17" i="2"/>
  <c r="H31" i="2" s="1"/>
  <c r="G26" i="2"/>
  <c r="G16" i="2"/>
  <c r="G31" i="2" s="1"/>
  <c r="F26" i="2"/>
  <c r="N26" i="2" s="1"/>
  <c r="F16" i="2"/>
  <c r="N28" i="2" l="1"/>
  <c r="N31" i="2" s="1"/>
  <c r="K31" i="2"/>
  <c r="J31" i="2"/>
  <c r="I31" i="2"/>
  <c r="F31" i="2"/>
  <c r="L31" i="2"/>
  <c r="C30" i="2"/>
  <c r="C34" i="2" s="1"/>
  <c r="L32" i="2"/>
  <c r="K32" i="2"/>
  <c r="J32" i="2"/>
  <c r="I32" i="2"/>
  <c r="H32" i="2"/>
  <c r="G32" i="2"/>
  <c r="F32" i="2"/>
  <c r="E32" i="2"/>
  <c r="C31" i="2"/>
  <c r="C32" i="2" l="1"/>
  <c r="N43" i="1"/>
  <c r="M43" i="1"/>
  <c r="L43" i="1"/>
  <c r="K43" i="1"/>
  <c r="J43" i="1"/>
  <c r="I43" i="1"/>
  <c r="H43" i="1"/>
  <c r="G43" i="1"/>
  <c r="F43" i="1"/>
  <c r="E43" i="1"/>
  <c r="D43" i="1"/>
  <c r="C43" i="1"/>
  <c r="N29" i="1"/>
  <c r="N28" i="1"/>
  <c r="N27" i="1"/>
  <c r="I15" i="1"/>
  <c r="I14" i="1"/>
  <c r="H16" i="1"/>
  <c r="H17" i="1" s="1"/>
  <c r="G16" i="1"/>
  <c r="G17" i="1" s="1"/>
  <c r="F16" i="1"/>
  <c r="F17" i="1" s="1"/>
  <c r="E16" i="1"/>
  <c r="E17" i="1" s="1"/>
  <c r="D16" i="1"/>
  <c r="D17" i="1" s="1"/>
  <c r="C16" i="1"/>
  <c r="C17" i="1" s="1"/>
  <c r="N32" i="2" l="1"/>
  <c r="I16" i="1"/>
  <c r="I17" i="1" s="1"/>
</calcChain>
</file>

<file path=xl/comments1.xml><?xml version="1.0" encoding="utf-8"?>
<comments xmlns="http://schemas.openxmlformats.org/spreadsheetml/2006/main">
  <authors>
    <author>Robyn</author>
  </authors>
  <commentList>
    <comment ref="C34" authorId="0" shapeId="0">
      <text>
        <r>
          <rPr>
            <b/>
            <sz val="9"/>
            <color indexed="81"/>
            <rFont val="Tahoma"/>
            <family val="2"/>
          </rPr>
          <t>Robyn:</t>
        </r>
        <r>
          <rPr>
            <sz val="9"/>
            <color indexed="81"/>
            <rFont val="Tahoma"/>
            <family val="2"/>
          </rPr>
          <t xml:space="preserve">
Allocate to future months when TV/Print, etc. Marketing is amped up.</t>
        </r>
      </text>
    </comment>
    <comment ref="C35" authorId="0" shapeId="0">
      <text>
        <r>
          <rPr>
            <b/>
            <sz val="9"/>
            <color indexed="81"/>
            <rFont val="Tahoma"/>
            <family val="2"/>
          </rPr>
          <t>Robyn:</t>
        </r>
        <r>
          <rPr>
            <sz val="9"/>
            <color indexed="81"/>
            <rFont val="Tahoma"/>
            <family val="2"/>
          </rPr>
          <t xml:space="preserve">
Allocate to future campaigns - Where demand exceeds budget.</t>
        </r>
      </text>
    </comment>
  </commentList>
</comments>
</file>

<file path=xl/comments2.xml><?xml version="1.0" encoding="utf-8"?>
<comments xmlns="http://schemas.openxmlformats.org/spreadsheetml/2006/main">
  <authors>
    <author>Blashford, Lynn</author>
    <author>blashfol</author>
  </authors>
  <commentList>
    <comment ref="R19" authorId="0" shapeId="0">
      <text>
        <r>
          <rPr>
            <sz val="11"/>
            <color indexed="81"/>
            <rFont val="Tahoma"/>
            <family val="2"/>
          </rPr>
          <t>Committed for PR; 
online coupon</t>
        </r>
        <r>
          <rPr>
            <sz val="8"/>
            <color indexed="81"/>
            <rFont val="Tahoma"/>
            <family val="2"/>
          </rPr>
          <t xml:space="preserve">
</t>
        </r>
      </text>
    </comment>
    <comment ref="G26" authorId="0" shapeId="0">
      <text>
        <r>
          <rPr>
            <sz val="12"/>
            <color indexed="81"/>
            <rFont val="Tahoma"/>
            <family val="2"/>
          </rPr>
          <t>Share with WCD</t>
        </r>
      </text>
    </comment>
    <comment ref="X26" authorId="0" shapeId="0">
      <text>
        <r>
          <rPr>
            <sz val="12"/>
            <color indexed="81"/>
            <rFont val="Tahoma"/>
            <family val="2"/>
          </rPr>
          <t>Share with WCD</t>
        </r>
      </text>
    </comment>
    <comment ref="AL26" authorId="0" shapeId="0">
      <text>
        <r>
          <rPr>
            <sz val="12"/>
            <color indexed="81"/>
            <rFont val="Tahoma"/>
            <family val="2"/>
          </rPr>
          <t>Share with WCD</t>
        </r>
        <r>
          <rPr>
            <sz val="8"/>
            <color indexed="81"/>
            <rFont val="Tahoma"/>
            <family val="2"/>
          </rPr>
          <t xml:space="preserve">
</t>
        </r>
      </text>
    </comment>
    <comment ref="AX26" authorId="0" shapeId="0">
      <text>
        <r>
          <rPr>
            <sz val="12"/>
            <color indexed="81"/>
            <rFont val="Tahoma"/>
            <family val="2"/>
          </rPr>
          <t>Share with WCD</t>
        </r>
      </text>
    </comment>
    <comment ref="I48" authorId="1" shapeId="0">
      <text>
        <r>
          <rPr>
            <sz val="11"/>
            <color indexed="81"/>
            <rFont val="Tahoma"/>
            <family val="2"/>
          </rPr>
          <t xml:space="preserve">:30 spots for Super Bowl
</t>
        </r>
      </text>
    </comment>
    <comment ref="J48" authorId="1" shapeId="0">
      <text>
        <r>
          <rPr>
            <sz val="10"/>
            <color indexed="81"/>
            <rFont val="Tahoma"/>
            <family val="2"/>
          </rPr>
          <t xml:space="preserve">News, weather, traffic sponsorships </t>
        </r>
        <r>
          <rPr>
            <b/>
            <sz val="10"/>
            <color indexed="81"/>
            <rFont val="Tahoma"/>
            <family val="2"/>
          </rPr>
          <t>start 1/31</t>
        </r>
      </text>
    </comment>
    <comment ref="Y49" authorId="0" shapeId="0">
      <text>
        <r>
          <rPr>
            <sz val="10"/>
            <color indexed="81"/>
            <rFont val="Tahoma"/>
            <family val="2"/>
          </rPr>
          <t>did not occur</t>
        </r>
        <r>
          <rPr>
            <sz val="8"/>
            <color indexed="81"/>
            <rFont val="Tahoma"/>
            <family val="2"/>
          </rPr>
          <t xml:space="preserve">
</t>
        </r>
      </text>
    </comment>
  </commentList>
</comments>
</file>

<file path=xl/sharedStrings.xml><?xml version="1.0" encoding="utf-8"?>
<sst xmlns="http://schemas.openxmlformats.org/spreadsheetml/2006/main" count="487" uniqueCount="389">
  <si>
    <t>White Castle 2012 Digital Media Budget Always On</t>
  </si>
  <si>
    <t>Set-Up Fee</t>
  </si>
  <si>
    <t>Monthly Cost</t>
  </si>
  <si>
    <t>2012 Cost</t>
  </si>
  <si>
    <t>SEM Bidding Fee (6%)</t>
  </si>
  <si>
    <t>TOTAL</t>
  </si>
  <si>
    <t>SEM</t>
  </si>
  <si>
    <t>SEO</t>
  </si>
  <si>
    <t xml:space="preserve">Rep Management </t>
  </si>
  <si>
    <t>White Castle 2012 Digital Media Budget - Initiative Support</t>
  </si>
  <si>
    <t>Dates</t>
  </si>
  <si>
    <t>3/18 - 4/28</t>
  </si>
  <si>
    <t>4/29 - 6/30</t>
  </si>
  <si>
    <t>7/1 - 8/25</t>
  </si>
  <si>
    <t>8/26 - 10/27</t>
  </si>
  <si>
    <t xml:space="preserve">10/28 - 12/31 </t>
  </si>
  <si>
    <t>I2</t>
  </si>
  <si>
    <t>I3</t>
  </si>
  <si>
    <t>I4</t>
  </si>
  <si>
    <t>I5</t>
  </si>
  <si>
    <t>I6</t>
  </si>
  <si>
    <t>January</t>
  </si>
  <si>
    <t>February</t>
  </si>
  <si>
    <t>March</t>
  </si>
  <si>
    <t>April</t>
  </si>
  <si>
    <t>May</t>
  </si>
  <si>
    <t>June</t>
  </si>
  <si>
    <t>July</t>
  </si>
  <si>
    <t>August</t>
  </si>
  <si>
    <t>September</t>
  </si>
  <si>
    <t>October</t>
  </si>
  <si>
    <t>November</t>
  </si>
  <si>
    <t>December</t>
  </si>
  <si>
    <t>Total</t>
  </si>
  <si>
    <t>Google</t>
  </si>
  <si>
    <t>Microsoft AdCenter</t>
  </si>
  <si>
    <t>Total SEO Budget</t>
  </si>
  <si>
    <t>Budget</t>
  </si>
  <si>
    <t>Set Up Fee</t>
  </si>
  <si>
    <t>Total Rep Man Budget</t>
  </si>
  <si>
    <t>Service</t>
  </si>
  <si>
    <t>Initiative</t>
  </si>
  <si>
    <t>6% Media Fee</t>
  </si>
  <si>
    <t>Media Spend</t>
  </si>
  <si>
    <t>Setup Fee</t>
  </si>
  <si>
    <t>White Castle SEM 2012 Always On Budget Calendar</t>
  </si>
  <si>
    <t>Total Budget</t>
  </si>
  <si>
    <t>White Castle SEO 2012 Budget</t>
  </si>
  <si>
    <t>White Castle Rep Man 2012 Budget</t>
  </si>
  <si>
    <t xml:space="preserve">     Always On</t>
  </si>
  <si>
    <t>ALWAYS ON TOTAL</t>
  </si>
  <si>
    <t>White Castle SEM 2012 Search Engine Budget Calendar</t>
  </si>
  <si>
    <t>I2 Lent</t>
  </si>
  <si>
    <t>Promo</t>
  </si>
  <si>
    <t>Launch</t>
  </si>
  <si>
    <t>Pause</t>
  </si>
  <si>
    <t>I2 Chicken Rings</t>
  </si>
  <si>
    <t>I2 Cheesecake</t>
  </si>
  <si>
    <t>Status</t>
  </si>
  <si>
    <t>Active</t>
  </si>
  <si>
    <t>K:\BF0 - Clients\White Castle (zAdv)\SEM\Promotion Campaign Builds\White Castle - New I2 Promotion Structure - 2012.2.7.xlsx</t>
  </si>
  <si>
    <t>K:\BF0 - Clients\White Castle (zAdv)\Strategy Decks</t>
  </si>
  <si>
    <t>K:\BF0 - Clients\White Castle (zAdv)\SEM\Always On Build</t>
  </si>
  <si>
    <t>K:\BF0 - Clients\White Castle (zAdv)\SEM\Promotion Campaign Builds</t>
  </si>
  <si>
    <t>Olga Peddy</t>
  </si>
  <si>
    <t>OlgaPeddie@zadv.com</t>
  </si>
  <si>
    <t>Email</t>
  </si>
  <si>
    <t>RehamRadwan@zadv.com </t>
  </si>
  <si>
    <t>Reham Radwan</t>
  </si>
  <si>
    <t>Abdul Muhammad</t>
  </si>
  <si>
    <t>Clare Lioon</t>
  </si>
  <si>
    <t>Courtney Heffernan</t>
  </si>
  <si>
    <t>Fred Schank</t>
  </si>
  <si>
    <t>K:\BF0 - Clients\White Castle (zAdv)\SEO\WhiteCastle-SEO-DevLog-Recos-03.06.12 (1).xlsx</t>
  </si>
  <si>
    <t>Contact</t>
  </si>
  <si>
    <t>Helpful Documents</t>
  </si>
  <si>
    <t>954.644.4120</t>
  </si>
  <si>
    <t>954.401.7986</t>
  </si>
  <si>
    <t>Always On KW Build</t>
  </si>
  <si>
    <t>Initiative KW Build</t>
  </si>
  <si>
    <t>12/29</t>
  </si>
  <si>
    <t>12/5</t>
  </si>
  <si>
    <t>11/21</t>
  </si>
  <si>
    <t>10/17</t>
  </si>
  <si>
    <t>9/30</t>
  </si>
  <si>
    <t>9/6</t>
  </si>
  <si>
    <t>8/1</t>
  </si>
  <si>
    <t>7/12</t>
  </si>
  <si>
    <t>6/30</t>
  </si>
  <si>
    <t>6/15</t>
  </si>
  <si>
    <t>X</t>
  </si>
  <si>
    <t>5/2</t>
  </si>
  <si>
    <t>4/12</t>
  </si>
  <si>
    <t>3/23</t>
  </si>
  <si>
    <t>3/10</t>
  </si>
  <si>
    <t>2/10</t>
  </si>
  <si>
    <t>2/2</t>
  </si>
  <si>
    <t>1/17</t>
  </si>
  <si>
    <t>System Emails</t>
  </si>
  <si>
    <t>Added Value</t>
  </si>
  <si>
    <t>SBwl &amp; $.90 coffee</t>
  </si>
  <si>
    <t>Radio</t>
  </si>
  <si>
    <t>TV</t>
  </si>
  <si>
    <t>2 Bfast $2 / 4 BcCh $4</t>
  </si>
  <si>
    <t xml:space="preserve"> Thursday '9/1 - Sunday 9/25</t>
  </si>
  <si>
    <t xml:space="preserve">            8/8: 4 Cheddar $2.99</t>
  </si>
  <si>
    <t>The Ring is the Thing</t>
  </si>
  <si>
    <t>I-3  New Bacon Sliders</t>
  </si>
  <si>
    <t>I-2 New "Eat Original" Campaign w/SS</t>
  </si>
  <si>
    <t>Regional plans vary</t>
  </si>
  <si>
    <t xml:space="preserve">2011 Media Plan </t>
  </si>
  <si>
    <t>Holidays/Catering/SPF</t>
  </si>
  <si>
    <t>2 for $2 / 4 for $4</t>
  </si>
  <si>
    <t>$5 Off Online                        NFFL</t>
  </si>
  <si>
    <t>Chicken Variety</t>
  </si>
  <si>
    <t>New Loaded Fries                                                              Online Ordering Launch</t>
  </si>
  <si>
    <t>Current Seafood &amp; Sack Meals</t>
  </si>
  <si>
    <t>Fresh Egg Breakfast</t>
  </si>
  <si>
    <t>New, Fresh Breakfast, Starting at Midnight</t>
  </si>
  <si>
    <t>Football Crave Case</t>
  </si>
  <si>
    <t>The Ring is the Thing                                $4.99 Sack of 20</t>
  </si>
  <si>
    <t>Everythings Better With Bacon             New Bacon &amp; Cheddar / Bacon &amp; Ranch</t>
  </si>
  <si>
    <r>
      <t xml:space="preserve">Saver Sacks Starting at $2.99 </t>
    </r>
    <r>
      <rPr>
        <sz val="16"/>
        <rFont val="Calibri"/>
        <family val="2"/>
      </rPr>
      <t>($3.99 NY/NJ)</t>
    </r>
  </si>
  <si>
    <t>Free Fry w/10 Sack</t>
  </si>
  <si>
    <t>Primary Messages</t>
  </si>
  <si>
    <t>2011 Marketing Plan      OpsWks</t>
  </si>
  <si>
    <t>Christmas NewYr Eve</t>
  </si>
  <si>
    <t xml:space="preserve">Hanukkah </t>
  </si>
  <si>
    <t>NCAA B'ball</t>
  </si>
  <si>
    <t>Thanks-giving</t>
  </si>
  <si>
    <t>Election Day Veterans</t>
  </si>
  <si>
    <t>Halloween</t>
  </si>
  <si>
    <t>Yom Kipper</t>
  </si>
  <si>
    <t>Rosh Hashanah</t>
  </si>
  <si>
    <t>Labor Day NFL Start</t>
  </si>
  <si>
    <t xml:space="preserve">NCAA F'ball </t>
  </si>
  <si>
    <t>Indp. Day</t>
  </si>
  <si>
    <t>Father's Day</t>
  </si>
  <si>
    <t>Memorial Day</t>
  </si>
  <si>
    <t>Mother's Day</t>
  </si>
  <si>
    <t>Cinco de Mayo</t>
  </si>
  <si>
    <t>Easter</t>
  </si>
  <si>
    <t>Earth Day   Good Friday</t>
  </si>
  <si>
    <t>Taxes</t>
  </si>
  <si>
    <t>NCAA Final</t>
  </si>
  <si>
    <t>Final 4</t>
  </si>
  <si>
    <t>Sweet 16</t>
  </si>
  <si>
    <t>M Madness St. Pat's</t>
  </si>
  <si>
    <t xml:space="preserve">Ash Wed.    </t>
  </si>
  <si>
    <t>President's Day</t>
  </si>
  <si>
    <t>Valentine's</t>
  </si>
  <si>
    <t>Super Bowl</t>
  </si>
  <si>
    <t>MLK</t>
  </si>
  <si>
    <t>Bowl Games</t>
  </si>
  <si>
    <t>Football      New Year</t>
  </si>
  <si>
    <r>
      <t xml:space="preserve">Holidays/Events        </t>
    </r>
    <r>
      <rPr>
        <sz val="16"/>
        <rFont val="Calibri"/>
        <family val="2"/>
      </rPr>
      <t xml:space="preserve"> </t>
    </r>
    <r>
      <rPr>
        <sz val="14"/>
        <rFont val="Calibri"/>
        <family val="2"/>
      </rPr>
      <t xml:space="preserve"> Also Drives Social Media</t>
    </r>
  </si>
  <si>
    <t>Prior Year Systemwide</t>
  </si>
  <si>
    <t>Large Fry - Chicago  &amp;  WC13 to WC5 NJ or StL</t>
  </si>
  <si>
    <t>Castle Crisps  Louisville</t>
  </si>
  <si>
    <t>Specialty Hot Chocolate- Columbus</t>
  </si>
  <si>
    <t>Slider Dogs- Detroit then NY</t>
  </si>
  <si>
    <t>Test Pipeline</t>
  </si>
  <si>
    <t>2008-2011 Average week volume = 100 index</t>
  </si>
  <si>
    <t>3 Yr Sales Index</t>
  </si>
  <si>
    <t>2011 (53 wk yr.) vs. 2010</t>
  </si>
  <si>
    <t xml:space="preserve">2012 vs 2011 </t>
  </si>
  <si>
    <r>
      <t>Sales</t>
    </r>
    <r>
      <rPr>
        <sz val="12"/>
        <rFont val="Calibri"/>
        <family val="2"/>
      </rPr>
      <t xml:space="preserve"> (000s)</t>
    </r>
  </si>
  <si>
    <t>Wk 1'12 to Wk 2 '11</t>
  </si>
  <si>
    <t>Same Store Sales Comp</t>
  </si>
  <si>
    <t>whitecastle.com</t>
  </si>
  <si>
    <t>Facebook</t>
  </si>
  <si>
    <t>11/18   NA</t>
  </si>
  <si>
    <t>8/26   NA</t>
  </si>
  <si>
    <t>5/20   NA</t>
  </si>
  <si>
    <t>1/22   NA</t>
  </si>
  <si>
    <t>System Print</t>
  </si>
  <si>
    <t>?</t>
  </si>
  <si>
    <t>1/24</t>
  </si>
  <si>
    <t>WC Database Emails</t>
  </si>
  <si>
    <t>Radio Weeks</t>
  </si>
  <si>
    <t>TV Weeks</t>
  </si>
  <si>
    <t>$4.99 20 Sack</t>
  </si>
  <si>
    <t>See flowcharts by market for detail</t>
  </si>
  <si>
    <t xml:space="preserve">Communication Plan </t>
  </si>
  <si>
    <t>Local Store Marketing</t>
  </si>
  <si>
    <t>Tax day 15% off</t>
  </si>
  <si>
    <t>PR/Partnerships</t>
  </si>
  <si>
    <t>Finger Football</t>
  </si>
  <si>
    <t>Autism campaign tbd</t>
  </si>
  <si>
    <t>Mobile Launch est.</t>
  </si>
  <si>
    <t>Super Bowl parties</t>
  </si>
  <si>
    <t>Catering, Crave Cases &amp; Online Ordering</t>
  </si>
  <si>
    <t>Breakfast w/Santa</t>
  </si>
  <si>
    <t>CHOF Induction</t>
  </si>
  <si>
    <t>Recipe Contest</t>
  </si>
  <si>
    <t>Sand Castle Bucket</t>
  </si>
  <si>
    <t>Graduations</t>
  </si>
  <si>
    <t>St. Pats</t>
  </si>
  <si>
    <t>Valentine's Day &amp; Weddings</t>
  </si>
  <si>
    <t>Slider Bowl 1/31</t>
  </si>
  <si>
    <t>Hispanic Heritage Month</t>
  </si>
  <si>
    <t xml:space="preserve"> V'day Launch - New Cheesecake on a Stick </t>
  </si>
  <si>
    <t>Valentine's Day promotion</t>
  </si>
  <si>
    <t>Original Memorable Moments               Party City partnership</t>
  </si>
  <si>
    <t>(start tbd) Summer Beverages:  New Iceed Coffee &amp; Shakes</t>
  </si>
  <si>
    <t xml:space="preserve">Seafood Variety for Lent/Sack of Fish Nibblers </t>
    <phoneticPr fontId="0" type="noConversion"/>
  </si>
  <si>
    <t>Message</t>
  </si>
  <si>
    <t>New Coffee Spec</t>
  </si>
  <si>
    <t>Low Calorie Choices</t>
  </si>
  <si>
    <t>Secondary</t>
  </si>
  <si>
    <t>Holiday Gift Cards w/Added Value Promotion</t>
  </si>
  <si>
    <t>Fresh Breakfast News</t>
  </si>
  <si>
    <t>Fresh Breakfast - Toast Focus</t>
  </si>
  <si>
    <t>Ring Flavor &amp; Sauces                     We Are Chicken</t>
  </si>
  <si>
    <t>Sweet Potato Fries continue from I-6</t>
  </si>
  <si>
    <t xml:space="preserve">Meals under 500 Calories/            Transfat Free/                                                       Chili Cheese Fries </t>
    <phoneticPr fontId="0" type="noConversion"/>
  </si>
  <si>
    <t xml:space="preserve">Primary/Secondary Message </t>
  </si>
  <si>
    <t>New Product News</t>
  </si>
  <si>
    <t>Caslte Combos</t>
  </si>
  <si>
    <r>
      <rPr>
        <b/>
        <sz val="16"/>
        <rFont val="Arial"/>
        <family val="2"/>
      </rPr>
      <t>The Ring is the Thing</t>
    </r>
    <r>
      <rPr>
        <b/>
        <sz val="18"/>
        <rFont val="Arial"/>
        <family val="2"/>
      </rPr>
      <t xml:space="preserve">          Flavored Chicken Rings               </t>
    </r>
  </si>
  <si>
    <t>Chili News                                                 Chili Cheese Fries and Bowls</t>
  </si>
  <si>
    <r>
      <t>Football Tailgating Theme                    1</t>
    </r>
    <r>
      <rPr>
        <sz val="18"/>
        <rFont val="Arial"/>
        <family val="2"/>
      </rPr>
      <t>0, 20 and 50 Chicken Rings/Crave Case Variety</t>
    </r>
  </si>
  <si>
    <t>Primary Message</t>
  </si>
  <si>
    <t>Celebration Summer (Coke tbd)</t>
  </si>
  <si>
    <t>I-6</t>
  </si>
  <si>
    <t>I-5</t>
  </si>
  <si>
    <t>I-4</t>
  </si>
  <si>
    <t>I-3  Craver Nation Launch</t>
  </si>
  <si>
    <t>I-2</t>
  </si>
  <si>
    <t>I-1</t>
    <phoneticPr fontId="0" type="noConversion"/>
  </si>
  <si>
    <t>I-1</t>
  </si>
  <si>
    <t>Q1</t>
  </si>
  <si>
    <t>Q4</t>
  </si>
  <si>
    <t>Q3</t>
  </si>
  <si>
    <t>Q2</t>
  </si>
  <si>
    <t>Media Buying Quarter</t>
  </si>
  <si>
    <t>Christmas
12/25</t>
  </si>
  <si>
    <t>Hanukkah
12/8-12/16</t>
  </si>
  <si>
    <t>Thanksgiving 
11/22</t>
  </si>
  <si>
    <t xml:space="preserve">Veterans Day </t>
  </si>
  <si>
    <t>Election Day 
Tue. 11/6</t>
  </si>
  <si>
    <t>World Series /Halloween</t>
  </si>
  <si>
    <t>Columbus Day
10/8</t>
  </si>
  <si>
    <t>Yom Kippur
9/25-9/26</t>
  </si>
  <si>
    <t>Rosh Hashanah
9/17-9/18</t>
  </si>
  <si>
    <t>Labor Day
9/3</t>
  </si>
  <si>
    <t>Summer Olympics</t>
    <phoneticPr fontId="0" type="noConversion"/>
  </si>
  <si>
    <t>4th Of July</t>
  </si>
  <si>
    <t>Father's Day 6/17</t>
  </si>
  <si>
    <t>Memorial Day 5/28</t>
  </si>
  <si>
    <t>Mother's Day 5/8</t>
  </si>
  <si>
    <t>Tax Deadline</t>
  </si>
  <si>
    <t>Easter
4/8</t>
  </si>
  <si>
    <t>Final Four</t>
  </si>
  <si>
    <t>March Madness</t>
  </si>
  <si>
    <t>St. Patrick's Day
3/17</t>
  </si>
  <si>
    <t>Pres Day 2/20
Ash Wed 2/22</t>
  </si>
  <si>
    <t>Valentines Day
2/14</t>
  </si>
  <si>
    <t>Super Bowl 2/5</t>
  </si>
  <si>
    <t xml:space="preserve">NFFL Championship  </t>
  </si>
  <si>
    <t>Playoffs</t>
  </si>
  <si>
    <t>Martin Luther King
1/16</t>
  </si>
  <si>
    <t>New Year's Day  Bowls &amp; Playoffs</t>
  </si>
  <si>
    <t>New Year's Eve</t>
  </si>
  <si>
    <t>Holidays, Events &amp; Sales Opportunities</t>
  </si>
  <si>
    <t>Week Beginning (Sunday)</t>
  </si>
  <si>
    <t xml:space="preserve">Operations Weeks </t>
  </si>
  <si>
    <t>Period 13</t>
  </si>
  <si>
    <t>Period 12</t>
  </si>
  <si>
    <t>Period 11</t>
  </si>
  <si>
    <t>Period 10</t>
  </si>
  <si>
    <t>Period 9</t>
  </si>
  <si>
    <t>Period 8</t>
  </si>
  <si>
    <t>Period 7</t>
  </si>
  <si>
    <t>Period 6</t>
  </si>
  <si>
    <t>Period 5</t>
  </si>
  <si>
    <t>Period 4</t>
  </si>
  <si>
    <t>Period 3</t>
  </si>
  <si>
    <t>Period 2</t>
  </si>
  <si>
    <t>Period 1</t>
  </si>
  <si>
    <t>Period #1</t>
  </si>
  <si>
    <t>Fiscal Period</t>
  </si>
  <si>
    <t>Jan</t>
  </si>
  <si>
    <t xml:space="preserve">   November</t>
  </si>
  <si>
    <t xml:space="preserve">  May</t>
  </si>
  <si>
    <t xml:space="preserve">    February</t>
  </si>
  <si>
    <t>Month</t>
  </si>
  <si>
    <t>Summer Olympics</t>
  </si>
  <si>
    <t>Hamburger Month</t>
  </si>
  <si>
    <t>Lent</t>
  </si>
  <si>
    <t xml:space="preserve">White Castle 2012 Marketing Calendar   </t>
  </si>
  <si>
    <t>REVISED 12.12.11</t>
  </si>
  <si>
    <t>SEM/SEO/RepMan</t>
  </si>
  <si>
    <t>Title</t>
  </si>
  <si>
    <t>Phone (Direct)</t>
  </si>
  <si>
    <t>Phone (Cell)</t>
  </si>
  <si>
    <t>Media Director</t>
  </si>
  <si>
    <t>Covers</t>
  </si>
  <si>
    <t>Account Manager</t>
  </si>
  <si>
    <t>954.644.4586</t>
  </si>
  <si>
    <t>954.644.4208</t>
  </si>
  <si>
    <t>305.772.0058</t>
  </si>
  <si>
    <t>Social Marketing Manager</t>
  </si>
  <si>
    <t>ClareLioon@zadv.com</t>
  </si>
  <si>
    <t>954.644.4285</t>
  </si>
  <si>
    <t>941.661.5313</t>
  </si>
  <si>
    <t>Digital Client Manager</t>
  </si>
  <si>
    <t>RepMan</t>
  </si>
  <si>
    <t>CourtneyHeffernan@zadv.com</t>
  </si>
  <si>
    <t>AbdulMuhammad@zadv.com</t>
  </si>
  <si>
    <t>FredSchank@zadv.com</t>
  </si>
  <si>
    <t>Social Marketing Director</t>
  </si>
  <si>
    <t>954.644.4068</t>
  </si>
  <si>
    <t>305.308.5386</t>
  </si>
  <si>
    <t>954.644.4428</t>
  </si>
  <si>
    <t>Digital Production Supervisor</t>
  </si>
  <si>
    <t>856.524.1725</t>
  </si>
  <si>
    <t>N/A</t>
  </si>
  <si>
    <t>Jared Zimmerman</t>
  </si>
  <si>
    <t>JaredZimmerman@zadv.com</t>
  </si>
  <si>
    <t>SE Marketing Manager</t>
  </si>
  <si>
    <t>954.644.4498</t>
  </si>
  <si>
    <t>561.235.0722</t>
  </si>
  <si>
    <t>K:\BF0 - Clients\White Castle (zAdv)\Campaign Briefs &amp; Agency Docs</t>
  </si>
  <si>
    <t>Northlich Docs (Old SEM Agency)</t>
  </si>
  <si>
    <t>K:\BF0 - Clients\White Castle (zAdv)\Promotion Briefs-Docs</t>
  </si>
  <si>
    <t>Promotion Briefs</t>
  </si>
  <si>
    <t>Power Point Presentation Template</t>
  </si>
  <si>
    <t>K:\BF0 - Clients\White Castle (zAdv)\White Castle Presentation Template.ppt</t>
  </si>
  <si>
    <t>K:\BF0 - Clients\White Castle (zAdv)\SEM\Weekly Reports</t>
  </si>
  <si>
    <t>Weekly Reports</t>
  </si>
  <si>
    <t>Promotion Recaps (Post-Mortem)</t>
  </si>
  <si>
    <t>K:\BF0 - Clients\White Castle (zAdv)\SEM\Promotion Recaps</t>
  </si>
  <si>
    <t>K:\BF0 - Clients\White Castle (zAdv)\Local</t>
  </si>
  <si>
    <t>Local Search</t>
  </si>
  <si>
    <t>K:\BF0 - Clients\White Castle (zAdv)\Presentations</t>
  </si>
  <si>
    <t>Presentations (Random)</t>
  </si>
  <si>
    <t>SEO Dev Log - ongoing</t>
  </si>
  <si>
    <t>Strategy Decks</t>
  </si>
  <si>
    <t>Documents</t>
  </si>
  <si>
    <t>Location</t>
  </si>
  <si>
    <t>I2 Promotion Dates (3/18 - 4/28)</t>
  </si>
  <si>
    <t>I2 KW Build:</t>
  </si>
  <si>
    <t>K:\BF0 - Clients\White Castle (zAdv)\Strategy Decks\SEM Strategy\White Castle - I2 Lent SEM Strategy - 2012.2.2.ppt</t>
  </si>
  <si>
    <t>I2 Strategy Deck:</t>
  </si>
  <si>
    <t>K:\BF0 - Clients\White Castle (zAdv)\SEM\WC_2012 Social Communications Plan_LISAversion_120111.pdf</t>
  </si>
  <si>
    <t>2012 Social Communications Plan</t>
  </si>
  <si>
    <t>TOTAL I2 Spend</t>
  </si>
  <si>
    <t>Paused</t>
  </si>
  <si>
    <t>Chicken Rings</t>
  </si>
  <si>
    <t>Cheesecake on a Stick</t>
  </si>
  <si>
    <t>*Incremental Budget</t>
  </si>
  <si>
    <t xml:space="preserve">Sacks/Cases and/or New Castle Pack Combinations </t>
  </si>
  <si>
    <t xml:space="preserve">Holiday Theme                   Catering/Crave Cases &amp; Crates </t>
  </si>
  <si>
    <t>https://docs.google.com/a/befoundlocal.com/spreadsheet/ccc?key=0ArVnGiJmWAOEdFpEWFF4U1E0SmtiQTB2WTA0SmQzekE</t>
  </si>
  <si>
    <t>ZADV - BFO - 2012 Search Budgets</t>
  </si>
  <si>
    <t>SEM (Always On)</t>
  </si>
  <si>
    <t>SEM (Initiative)</t>
  </si>
  <si>
    <t xml:space="preserve">     I2 Promotion(Lent)</t>
  </si>
  <si>
    <t xml:space="preserve">     I2 Promotion (Cheesecake)</t>
  </si>
  <si>
    <t xml:space="preserve">     I2 Promotion (Chicken Rings)</t>
  </si>
  <si>
    <t xml:space="preserve">     I3 Promotion</t>
  </si>
  <si>
    <t xml:space="preserve">     I4 Promotion</t>
  </si>
  <si>
    <t xml:space="preserve">     I5 Promotion</t>
  </si>
  <si>
    <t xml:space="preserve">     I6 Promotion</t>
  </si>
  <si>
    <t xml:space="preserve">     I1 Promotion</t>
  </si>
  <si>
    <t>I1 Promotion Leftover</t>
  </si>
  <si>
    <t>I2 Promotion Leftover</t>
  </si>
  <si>
    <t>I3 Promotion Leftover</t>
  </si>
  <si>
    <t>I4 Promotion Leftover</t>
  </si>
  <si>
    <t>I5 Promotion Leftover</t>
  </si>
  <si>
    <t>I6 Promotion Leftover</t>
  </si>
  <si>
    <t>Always On Leftover</t>
  </si>
  <si>
    <t>INITIATIVE TOTAL</t>
  </si>
  <si>
    <t>1/30 -3/17</t>
  </si>
  <si>
    <t>I1</t>
  </si>
  <si>
    <t>MariamMelul@zadv.com</t>
  </si>
  <si>
    <t>Mariam Melul</t>
  </si>
  <si>
    <t>Social Marketing Specialist</t>
  </si>
  <si>
    <t>954.644.4024</t>
  </si>
  <si>
    <t>305.401.6544</t>
  </si>
  <si>
    <t>{Client} Contact Info</t>
  </si>
  <si>
    <t>Logins/Locations</t>
  </si>
  <si>
    <t>Tool</t>
  </si>
  <si>
    <t>Username</t>
  </si>
  <si>
    <t>Password</t>
  </si>
  <si>
    <t>Google Analytics</t>
  </si>
  <si>
    <t>AdCenter</t>
  </si>
  <si>
    <t>LinkedIn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</si>
</sst>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_);\(&quot;$&quot;#,##0\)"/>
    <numFmt numFmtId="6" formatCode="&quot;$&quot;#,##0_);[Red]\(&quot;$&quot;#,##0\)"/>
    <numFmt numFmtId="8" formatCode="&quot;$&quot;#,##0.00_);[Red]\(&quot;$&quot;#,##0.00\)"/>
    <numFmt numFmtId="164" formatCode="&quot;$&quot;#,##0"/>
    <numFmt numFmtId="165" formatCode="0.0"/>
    <numFmt numFmtId="166" formatCode="&quot;$&quot;#,##0.00"/>
  </numFmts>
  <fonts count="81" x14ac:knownFonts="1">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b/>
      <sz val="15"/>
      <color theme="0"/>
      <name val="Calibri"/>
      <family val="2"/>
      <scheme val="minor"/>
    </font>
    <font>
      <u/>
      <sz val="11"/>
      <color theme="10"/>
      <name val="Calibri"/>
      <family val="2"/>
      <scheme val="minor"/>
    </font>
    <font>
      <sz val="10"/>
      <name val="Arial"/>
      <family val="2"/>
    </font>
    <font>
      <sz val="11"/>
      <name val="Calibri"/>
      <family val="2"/>
    </font>
    <font>
      <sz val="16"/>
      <name val="Calibri"/>
      <family val="2"/>
    </font>
    <font>
      <sz val="12"/>
      <name val="Calibri"/>
      <family val="2"/>
    </font>
    <font>
      <sz val="14"/>
      <name val="Calibri"/>
      <family val="2"/>
    </font>
    <font>
      <b/>
      <sz val="16"/>
      <name val="Calibri"/>
      <family val="2"/>
    </font>
    <font>
      <b/>
      <sz val="14"/>
      <name val="Calibri"/>
      <family val="2"/>
    </font>
    <font>
      <b/>
      <sz val="12"/>
      <name val="Calibri"/>
      <family val="2"/>
    </font>
    <font>
      <i/>
      <sz val="12"/>
      <name val="Calibri"/>
      <family val="2"/>
    </font>
    <font>
      <b/>
      <sz val="16"/>
      <color indexed="9"/>
      <name val="Calibri"/>
      <family val="2"/>
    </font>
    <font>
      <b/>
      <sz val="15"/>
      <name val="Calibri"/>
      <family val="2"/>
    </font>
    <font>
      <b/>
      <sz val="18"/>
      <color theme="0"/>
      <name val="Calibri"/>
      <family val="2"/>
    </font>
    <font>
      <b/>
      <sz val="13"/>
      <name val="Arial Narrow"/>
      <family val="2"/>
    </font>
    <font>
      <sz val="12"/>
      <name val="Arial Narrow"/>
      <family val="2"/>
    </font>
    <font>
      <sz val="12"/>
      <color indexed="14"/>
      <name val="Arial Narrow"/>
      <family val="2"/>
    </font>
    <font>
      <b/>
      <sz val="14"/>
      <color rgb="FFFF0000"/>
      <name val="Calibri"/>
      <family val="2"/>
    </font>
    <font>
      <sz val="14"/>
      <name val="Arial"/>
      <family val="2"/>
    </font>
    <font>
      <sz val="14"/>
      <name val="Arial Narrow"/>
      <family val="2"/>
    </font>
    <font>
      <sz val="14"/>
      <color theme="1"/>
      <name val="Calibri"/>
      <family val="2"/>
      <scheme val="minor"/>
    </font>
    <font>
      <b/>
      <sz val="18"/>
      <color indexed="9"/>
      <name val="Calibri"/>
      <family val="2"/>
    </font>
    <font>
      <b/>
      <sz val="14"/>
      <color indexed="8"/>
      <name val="Calibri"/>
      <family val="2"/>
    </font>
    <font>
      <sz val="10.5"/>
      <name val="Arial Narrow"/>
      <family val="2"/>
    </font>
    <font>
      <sz val="10.5"/>
      <color theme="1"/>
      <name val="Calibri"/>
      <family val="2"/>
      <scheme val="minor"/>
    </font>
    <font>
      <sz val="10.5"/>
      <name val="Calibri"/>
      <family val="2"/>
    </font>
    <font>
      <sz val="11"/>
      <color indexed="8"/>
      <name val="Calibri"/>
      <family val="2"/>
    </font>
    <font>
      <sz val="10"/>
      <name val="Calibri"/>
      <family val="2"/>
    </font>
    <font>
      <i/>
      <sz val="14"/>
      <name val="Calibri"/>
      <family val="2"/>
    </font>
    <font>
      <b/>
      <sz val="18"/>
      <name val="Calibri"/>
      <family val="2"/>
    </font>
    <font>
      <sz val="20"/>
      <name val="Arial"/>
      <family val="2"/>
    </font>
    <font>
      <sz val="20"/>
      <name val="Arial Narrow"/>
      <family val="2"/>
    </font>
    <font>
      <sz val="10"/>
      <name val="Arial Narrow"/>
      <family val="2"/>
    </font>
    <font>
      <sz val="16"/>
      <name val="Arial Narrow"/>
      <family val="2"/>
    </font>
    <font>
      <b/>
      <sz val="20"/>
      <name val="Arial"/>
      <family val="2"/>
    </font>
    <font>
      <b/>
      <sz val="20"/>
      <name val="Arial Narrow"/>
      <family val="2"/>
    </font>
    <font>
      <b/>
      <sz val="18"/>
      <name val="Arial Narrow"/>
      <family val="2"/>
    </font>
    <font>
      <b/>
      <sz val="16"/>
      <name val="Arial Narrow"/>
      <family val="2"/>
    </font>
    <font>
      <sz val="16"/>
      <name val="Arial"/>
      <family val="2"/>
    </font>
    <font>
      <b/>
      <sz val="16"/>
      <name val="Arial"/>
      <family val="2"/>
    </font>
    <font>
      <sz val="18"/>
      <name val="Arial"/>
      <family val="2"/>
    </font>
    <font>
      <b/>
      <sz val="18"/>
      <name val="Arial"/>
      <family val="2"/>
    </font>
    <font>
      <b/>
      <sz val="18"/>
      <color indexed="8"/>
      <name val="Arial"/>
      <family val="2"/>
    </font>
    <font>
      <b/>
      <sz val="16"/>
      <color indexed="9"/>
      <name val="Arial"/>
      <family val="2"/>
    </font>
    <font>
      <b/>
      <sz val="16"/>
      <color indexed="8"/>
      <name val="Arial"/>
      <family val="2"/>
    </font>
    <font>
      <b/>
      <sz val="14"/>
      <name val="Arial"/>
      <family val="2"/>
    </font>
    <font>
      <b/>
      <sz val="13"/>
      <color indexed="8"/>
      <name val="Arial Narrow"/>
      <family val="2"/>
    </font>
    <font>
      <b/>
      <sz val="14"/>
      <name val="Arial Narrow"/>
      <family val="2"/>
    </font>
    <font>
      <b/>
      <sz val="12"/>
      <name val="Arial"/>
      <family val="2"/>
    </font>
    <font>
      <b/>
      <sz val="16"/>
      <color indexed="8"/>
      <name val="Calibri"/>
      <family val="2"/>
    </font>
    <font>
      <b/>
      <sz val="11"/>
      <name val="Arial"/>
      <family val="2"/>
    </font>
    <font>
      <b/>
      <sz val="24"/>
      <color indexed="9"/>
      <name val="Arial"/>
      <family val="2"/>
    </font>
    <font>
      <b/>
      <sz val="14"/>
      <color indexed="10"/>
      <name val="Arial"/>
      <family val="2"/>
    </font>
    <font>
      <sz val="10"/>
      <color indexed="81"/>
      <name val="Tahoma"/>
      <family val="2"/>
    </font>
    <font>
      <sz val="8"/>
      <color indexed="81"/>
      <name val="Tahoma"/>
      <family val="2"/>
    </font>
    <font>
      <b/>
      <sz val="10"/>
      <color indexed="81"/>
      <name val="Tahoma"/>
      <family val="2"/>
    </font>
    <font>
      <sz val="11"/>
      <color indexed="81"/>
      <name val="Tahoma"/>
      <family val="2"/>
    </font>
    <font>
      <sz val="12"/>
      <color indexed="81"/>
      <name val="Tahoma"/>
      <family val="2"/>
    </font>
    <font>
      <sz val="11"/>
      <color theme="1"/>
      <name val="Verdana"/>
      <family val="2"/>
    </font>
    <font>
      <sz val="10"/>
      <color theme="1"/>
      <name val="Verdana"/>
      <family val="2"/>
    </font>
    <font>
      <b/>
      <sz val="11"/>
      <color theme="1"/>
      <name val="Verdana"/>
      <family val="2"/>
    </font>
    <font>
      <sz val="10"/>
      <name val="Verdana"/>
      <family val="2"/>
    </font>
    <font>
      <b/>
      <sz val="10"/>
      <color theme="1"/>
      <name val="Verdana"/>
      <family val="2"/>
    </font>
    <font>
      <b/>
      <sz val="15"/>
      <color theme="0"/>
      <name val="Verdana"/>
      <family val="2"/>
    </font>
    <font>
      <b/>
      <sz val="12"/>
      <color theme="0"/>
      <name val="Calibri"/>
      <family val="2"/>
      <scheme val="minor"/>
    </font>
    <font>
      <sz val="8"/>
      <color rgb="FF999999"/>
      <name val="Tahoma"/>
      <family val="2"/>
    </font>
    <font>
      <b/>
      <sz val="12"/>
      <color theme="0"/>
      <name val="Verdana"/>
      <family val="2"/>
    </font>
    <font>
      <sz val="12"/>
      <color theme="1"/>
      <name val="Verdana"/>
      <family val="2"/>
    </font>
    <font>
      <b/>
      <sz val="9"/>
      <color theme="1"/>
      <name val="Verdana"/>
      <family val="2"/>
    </font>
    <font>
      <sz val="9"/>
      <color theme="1"/>
      <name val="Verdana"/>
      <family val="2"/>
    </font>
    <font>
      <b/>
      <sz val="20"/>
      <color theme="0"/>
      <name val="Calibri"/>
      <family val="2"/>
      <scheme val="minor"/>
    </font>
    <font>
      <b/>
      <i/>
      <sz val="11"/>
      <color theme="1"/>
      <name val="Calibri"/>
      <family val="2"/>
      <scheme val="minor"/>
    </font>
    <font>
      <b/>
      <sz val="12"/>
      <color theme="1"/>
      <name val="Calibri"/>
      <family val="2"/>
      <scheme val="minor"/>
    </font>
    <font>
      <sz val="10"/>
      <color rgb="FF000000"/>
      <name val="Verdana"/>
      <family val="2"/>
    </font>
    <font>
      <sz val="9"/>
      <color indexed="81"/>
      <name val="Tahoma"/>
      <family val="2"/>
    </font>
    <font>
      <b/>
      <sz val="9"/>
      <color indexed="81"/>
      <name val="Tahoma"/>
      <family val="2"/>
    </font>
    <font>
      <b/>
      <sz val="11"/>
      <color theme="0"/>
      <name val="Verdana"/>
      <family val="2"/>
    </font>
  </fonts>
  <fills count="41">
    <fill>
      <patternFill patternType="none"/>
    </fill>
    <fill>
      <patternFill patternType="gray125"/>
    </fill>
    <fill>
      <patternFill patternType="solid">
        <fgColor theme="3"/>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theme="0"/>
        <bgColor indexed="64"/>
      </patternFill>
    </fill>
    <fill>
      <patternFill patternType="solid">
        <fgColor theme="1"/>
        <bgColor indexed="64"/>
      </patternFill>
    </fill>
    <fill>
      <patternFill patternType="solid">
        <fgColor rgb="FFFF9900"/>
        <bgColor indexed="64"/>
      </patternFill>
    </fill>
    <fill>
      <patternFill patternType="solid">
        <fgColor indexed="52"/>
        <bgColor indexed="64"/>
      </patternFill>
    </fill>
    <fill>
      <patternFill patternType="solid">
        <fgColor rgb="FFCCFFFF"/>
        <bgColor indexed="64"/>
      </patternFill>
    </fill>
    <fill>
      <patternFill patternType="solid">
        <fgColor indexed="40"/>
        <bgColor indexed="64"/>
      </patternFill>
    </fill>
    <fill>
      <patternFill patternType="solid">
        <fgColor indexed="41"/>
        <bgColor indexed="64"/>
      </patternFill>
    </fill>
    <fill>
      <patternFill patternType="solid">
        <fgColor theme="9" tint="0.59999389629810485"/>
        <bgColor indexed="64"/>
      </patternFill>
    </fill>
    <fill>
      <patternFill patternType="solid">
        <fgColor indexed="42"/>
        <bgColor indexed="64"/>
      </patternFill>
    </fill>
    <fill>
      <patternFill patternType="solid">
        <fgColor theme="5" tint="0.79998168889431442"/>
        <bgColor indexed="64"/>
      </patternFill>
    </fill>
    <fill>
      <patternFill patternType="solid">
        <fgColor indexed="15"/>
        <bgColor indexed="64"/>
      </patternFill>
    </fill>
    <fill>
      <patternFill patternType="solid">
        <fgColor rgb="FFCCFFCC"/>
        <bgColor indexed="64"/>
      </patternFill>
    </fill>
    <fill>
      <patternFill patternType="solid">
        <fgColor rgb="FFFFFF00"/>
        <bgColor indexed="64"/>
      </patternFill>
    </fill>
    <fill>
      <patternFill patternType="solid">
        <fgColor indexed="45"/>
        <bgColor indexed="64"/>
      </patternFill>
    </fill>
    <fill>
      <patternFill patternType="solid">
        <fgColor rgb="FF92D050"/>
        <bgColor indexed="64"/>
      </patternFill>
    </fill>
    <fill>
      <patternFill patternType="solid">
        <fgColor rgb="FF0099FF"/>
        <bgColor indexed="64"/>
      </patternFill>
    </fill>
    <fill>
      <patternFill patternType="solid">
        <fgColor rgb="FFFFCCCC"/>
        <bgColor indexed="64"/>
      </patternFill>
    </fill>
    <fill>
      <patternFill patternType="solid">
        <fgColor rgb="FFFF99FF"/>
        <bgColor indexed="64"/>
      </patternFill>
    </fill>
    <fill>
      <patternFill patternType="solid">
        <fgColor rgb="FFC4A7FF"/>
        <bgColor indexed="64"/>
      </patternFill>
    </fill>
    <fill>
      <patternFill patternType="solid">
        <fgColor rgb="FF99FFCC"/>
        <bgColor indexed="64"/>
      </patternFill>
    </fill>
    <fill>
      <patternFill patternType="solid">
        <fgColor rgb="FFFFFF66"/>
        <bgColor indexed="64"/>
      </patternFill>
    </fill>
    <fill>
      <patternFill patternType="solid">
        <fgColor theme="3" tint="0.79998168889431442"/>
        <bgColor indexed="64"/>
      </patternFill>
    </fill>
    <fill>
      <patternFill patternType="solid">
        <fgColor rgb="FF00B0F0"/>
        <bgColor indexed="64"/>
      </patternFill>
    </fill>
    <fill>
      <patternFill patternType="solid">
        <fgColor indexed="55"/>
        <bgColor indexed="64"/>
      </patternFill>
    </fill>
    <fill>
      <patternFill patternType="solid">
        <fgColor theme="0" tint="-0.14999847407452621"/>
        <bgColor indexed="64"/>
      </patternFill>
    </fill>
    <fill>
      <patternFill patternType="solid">
        <fgColor rgb="FF00CC66"/>
        <bgColor indexed="64"/>
      </patternFill>
    </fill>
    <fill>
      <patternFill patternType="solid">
        <fgColor rgb="FFFF5050"/>
        <bgColor indexed="64"/>
      </patternFill>
    </fill>
    <fill>
      <patternFill patternType="solid">
        <fgColor rgb="FFFFCC00"/>
        <bgColor indexed="64"/>
      </patternFill>
    </fill>
    <fill>
      <patternFill patternType="solid">
        <fgColor indexed="13"/>
        <bgColor indexed="64"/>
      </patternFill>
    </fill>
    <fill>
      <patternFill patternType="solid">
        <fgColor indexed="51"/>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indexed="10"/>
        <bgColor indexed="64"/>
      </patternFill>
    </fill>
    <fill>
      <patternFill patternType="solid">
        <fgColor theme="1" tint="0.34998626667073579"/>
        <bgColor indexed="64"/>
      </patternFill>
    </fill>
    <fill>
      <patternFill patternType="solid">
        <fgColor theme="1" tint="0.249977111117893"/>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right style="thin">
        <color indexed="64"/>
      </right>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xf numFmtId="0" fontId="5" fillId="0" borderId="0" applyNumberFormat="0" applyFill="0" applyBorder="0" applyAlignment="0" applyProtection="0"/>
  </cellStyleXfs>
  <cellXfs count="707">
    <xf numFmtId="0" fontId="0" fillId="0" borderId="0" xfId="0"/>
    <xf numFmtId="6" fontId="0" fillId="0" borderId="1" xfId="0" applyNumberFormat="1" applyBorder="1" applyAlignment="1">
      <alignment horizontal="center" vertical="center"/>
    </xf>
    <xf numFmtId="0" fontId="0" fillId="0" borderId="8" xfId="0" applyBorder="1"/>
    <xf numFmtId="6" fontId="0" fillId="0" borderId="9" xfId="0" applyNumberFormat="1" applyBorder="1" applyAlignment="1">
      <alignment horizontal="center" vertical="center"/>
    </xf>
    <xf numFmtId="0" fontId="0" fillId="0" borderId="10" xfId="0" applyBorder="1"/>
    <xf numFmtId="6" fontId="0" fillId="0" borderId="11" xfId="0" applyNumberFormat="1" applyBorder="1" applyAlignment="1">
      <alignment horizontal="center" vertical="center"/>
    </xf>
    <xf numFmtId="6" fontId="0" fillId="0" borderId="12" xfId="0" applyNumberFormat="1" applyBorder="1" applyAlignment="1">
      <alignment horizontal="center" vertical="center"/>
    </xf>
    <xf numFmtId="0" fontId="1" fillId="3" borderId="2" xfId="0" applyFont="1" applyFill="1" applyBorder="1"/>
    <xf numFmtId="0" fontId="1" fillId="3" borderId="2" xfId="0" applyFont="1" applyFill="1" applyBorder="1" applyAlignment="1">
      <alignment horizontal="center" vertical="center"/>
    </xf>
    <xf numFmtId="0" fontId="0" fillId="0" borderId="17" xfId="0" applyBorder="1"/>
    <xf numFmtId="6" fontId="0" fillId="0" borderId="18" xfId="0" applyNumberFormat="1" applyBorder="1" applyAlignment="1">
      <alignment horizontal="center" vertical="center"/>
    </xf>
    <xf numFmtId="6" fontId="0" fillId="0" borderId="19" xfId="0" applyNumberFormat="1" applyBorder="1" applyAlignment="1">
      <alignment horizontal="center" vertical="center"/>
    </xf>
    <xf numFmtId="0" fontId="2" fillId="0" borderId="14" xfId="0" applyFont="1" applyBorder="1"/>
    <xf numFmtId="6" fontId="2" fillId="0" borderId="15" xfId="0" applyNumberFormat="1" applyFont="1" applyBorder="1" applyAlignment="1">
      <alignment horizontal="center" vertical="center"/>
    </xf>
    <xf numFmtId="8" fontId="0" fillId="0" borderId="18" xfId="0" applyNumberFormat="1" applyBorder="1" applyAlignment="1">
      <alignment horizontal="center" vertical="center"/>
    </xf>
    <xf numFmtId="0" fontId="1" fillId="3" borderId="21" xfId="0" applyFont="1" applyFill="1" applyBorder="1" applyAlignment="1">
      <alignment horizontal="center"/>
    </xf>
    <xf numFmtId="0" fontId="1" fillId="3" borderId="0" xfId="0" applyFont="1" applyFill="1" applyBorder="1" applyAlignment="1">
      <alignment horizontal="center" vertical="center"/>
    </xf>
    <xf numFmtId="0" fontId="1" fillId="3" borderId="0" xfId="0" applyFont="1" applyFill="1" applyBorder="1"/>
    <xf numFmtId="0" fontId="1" fillId="3" borderId="22" xfId="0" applyFont="1" applyFill="1" applyBorder="1" applyAlignment="1">
      <alignment horizontal="center" vertical="center"/>
    </xf>
    <xf numFmtId="0" fontId="1" fillId="3" borderId="23" xfId="0" applyFont="1" applyFill="1" applyBorder="1" applyAlignment="1">
      <alignment horizontal="center" vertical="center"/>
    </xf>
    <xf numFmtId="0" fontId="0" fillId="0" borderId="10" xfId="0" applyBorder="1" applyAlignment="1">
      <alignment horizontal="left" vertical="center"/>
    </xf>
    <xf numFmtId="6" fontId="0" fillId="0" borderId="12" xfId="0" applyNumberFormat="1" applyBorder="1"/>
    <xf numFmtId="0" fontId="0" fillId="0" borderId="8" xfId="0" applyBorder="1" applyAlignment="1">
      <alignment horizontal="left" vertical="center"/>
    </xf>
    <xf numFmtId="6" fontId="0" fillId="0" borderId="9" xfId="0" applyNumberFormat="1" applyBorder="1"/>
    <xf numFmtId="0" fontId="0" fillId="0" borderId="17" xfId="0" applyBorder="1" applyAlignment="1">
      <alignment horizontal="left" vertical="center"/>
    </xf>
    <xf numFmtId="6" fontId="0" fillId="0" borderId="19" xfId="0" applyNumberFormat="1" applyBorder="1"/>
    <xf numFmtId="0" fontId="1" fillId="3" borderId="28" xfId="0" applyFont="1" applyFill="1" applyBorder="1" applyAlignment="1">
      <alignment horizontal="center" vertical="center"/>
    </xf>
    <xf numFmtId="0" fontId="1" fillId="3" borderId="27" xfId="0" applyFont="1" applyFill="1" applyBorder="1" applyAlignment="1">
      <alignment horizontal="center" vertical="center"/>
    </xf>
    <xf numFmtId="6" fontId="0" fillId="0" borderId="18" xfId="0" applyNumberFormat="1" applyBorder="1" applyAlignment="1">
      <alignment horizontal="center"/>
    </xf>
    <xf numFmtId="6" fontId="0" fillId="0" borderId="19" xfId="0" applyNumberFormat="1" applyBorder="1" applyAlignment="1">
      <alignment horizontal="center"/>
    </xf>
    <xf numFmtId="6" fontId="2" fillId="0" borderId="15" xfId="0" applyNumberFormat="1" applyFont="1" applyBorder="1" applyAlignment="1">
      <alignment horizontal="center"/>
    </xf>
    <xf numFmtId="6" fontId="2" fillId="0" borderId="16" xfId="0" applyNumberFormat="1" applyFont="1" applyBorder="1"/>
    <xf numFmtId="0" fontId="2" fillId="0" borderId="14" xfId="0" applyFont="1" applyFill="1" applyBorder="1" applyAlignment="1">
      <alignment horizontal="center" vertical="center"/>
    </xf>
    <xf numFmtId="0" fontId="1" fillId="3" borderId="22" xfId="0" applyFont="1" applyFill="1" applyBorder="1"/>
    <xf numFmtId="0" fontId="0" fillId="0" borderId="31" xfId="0" applyBorder="1"/>
    <xf numFmtId="0" fontId="0" fillId="0" borderId="32" xfId="0" applyBorder="1"/>
    <xf numFmtId="0" fontId="0" fillId="0" borderId="13" xfId="0" applyBorder="1"/>
    <xf numFmtId="0" fontId="2" fillId="0" borderId="28" xfId="0" applyFont="1" applyBorder="1" applyAlignment="1">
      <alignment horizontal="center" vertical="center"/>
    </xf>
    <xf numFmtId="0" fontId="1" fillId="3" borderId="21" xfId="0" applyFont="1" applyFill="1" applyBorder="1"/>
    <xf numFmtId="0" fontId="1" fillId="3" borderId="33" xfId="0" applyFont="1" applyFill="1" applyBorder="1" applyAlignment="1">
      <alignment horizontal="center" vertical="center"/>
    </xf>
    <xf numFmtId="0" fontId="2" fillId="0" borderId="2" xfId="0" applyFont="1" applyBorder="1"/>
    <xf numFmtId="6" fontId="0" fillId="0" borderId="6" xfId="0" applyNumberFormat="1" applyBorder="1" applyAlignment="1">
      <alignment horizontal="center"/>
    </xf>
    <xf numFmtId="6" fontId="0" fillId="0" borderId="7" xfId="0" applyNumberFormat="1" applyBorder="1" applyAlignment="1">
      <alignment horizontal="center"/>
    </xf>
    <xf numFmtId="0" fontId="2" fillId="0" borderId="28" xfId="0" applyFont="1" applyBorder="1"/>
    <xf numFmtId="6" fontId="3" fillId="0" borderId="16" xfId="0" applyNumberFormat="1" applyFont="1" applyBorder="1" applyAlignment="1">
      <alignment horizontal="center"/>
    </xf>
    <xf numFmtId="6" fontId="3" fillId="0" borderId="35" xfId="0" applyNumberFormat="1" applyFont="1" applyBorder="1" applyAlignment="1">
      <alignment horizontal="center" vertical="center"/>
    </xf>
    <xf numFmtId="0" fontId="1" fillId="3" borderId="4" xfId="0" applyFont="1" applyFill="1" applyBorder="1" applyAlignment="1">
      <alignment horizontal="center" vertical="center"/>
    </xf>
    <xf numFmtId="0" fontId="0" fillId="5" borderId="0" xfId="0" applyFill="1"/>
    <xf numFmtId="0" fontId="2" fillId="5" borderId="0" xfId="0" applyFont="1" applyFill="1"/>
    <xf numFmtId="0" fontId="0" fillId="5" borderId="0" xfId="0" applyFill="1" applyAlignment="1">
      <alignment horizontal="center" vertical="center"/>
    </xf>
    <xf numFmtId="0" fontId="2" fillId="5" borderId="0" xfId="0" applyFont="1" applyFill="1" applyAlignment="1">
      <alignment horizontal="center" vertical="center"/>
    </xf>
    <xf numFmtId="0" fontId="2" fillId="5" borderId="0" xfId="0" applyFont="1" applyFill="1" applyAlignment="1"/>
    <xf numFmtId="0" fontId="2" fillId="5" borderId="0" xfId="0" applyFont="1" applyFill="1" applyAlignment="1">
      <alignment horizontal="center"/>
    </xf>
    <xf numFmtId="0" fontId="0" fillId="0" borderId="0" xfId="0" applyFont="1"/>
    <xf numFmtId="0" fontId="0" fillId="0" borderId="39" xfId="0" applyFont="1" applyBorder="1"/>
    <xf numFmtId="0" fontId="0" fillId="0" borderId="0" xfId="0" applyFont="1" applyBorder="1"/>
    <xf numFmtId="0" fontId="0" fillId="0" borderId="21" xfId="0" applyFont="1" applyBorder="1"/>
    <xf numFmtId="0" fontId="0" fillId="0" borderId="0" xfId="0" applyFont="1" applyAlignment="1">
      <alignment horizontal="right"/>
    </xf>
    <xf numFmtId="1" fontId="7" fillId="0" borderId="0" xfId="0" applyNumberFormat="1" applyFont="1" applyAlignment="1">
      <alignment vertical="center"/>
    </xf>
    <xf numFmtId="3" fontId="7" fillId="0" borderId="0" xfId="0" applyNumberFormat="1" applyFont="1" applyAlignment="1">
      <alignment vertical="center"/>
    </xf>
    <xf numFmtId="3" fontId="7" fillId="0" borderId="0" xfId="0" applyNumberFormat="1" applyFont="1" applyBorder="1" applyAlignment="1">
      <alignment vertical="center"/>
    </xf>
    <xf numFmtId="1" fontId="7" fillId="0" borderId="0" xfId="0" applyNumberFormat="1" applyFont="1" applyBorder="1" applyAlignment="1">
      <alignment vertical="center"/>
    </xf>
    <xf numFmtId="1" fontId="8" fillId="0" borderId="9" xfId="0" applyNumberFormat="1" applyFont="1" applyFill="1" applyBorder="1" applyAlignment="1">
      <alignment horizontal="center" vertical="center"/>
    </xf>
    <xf numFmtId="1" fontId="9" fillId="7" borderId="1" xfId="0" quotePrefix="1" applyNumberFormat="1" applyFont="1" applyFill="1" applyBorder="1" applyAlignment="1">
      <alignment horizontal="center" vertical="center"/>
    </xf>
    <xf numFmtId="1" fontId="7" fillId="0" borderId="30" xfId="0" applyNumberFormat="1" applyFont="1" applyBorder="1" applyAlignment="1">
      <alignment vertical="center"/>
    </xf>
    <xf numFmtId="1" fontId="9" fillId="8" borderId="1" xfId="0" quotePrefix="1" applyNumberFormat="1" applyFont="1" applyFill="1" applyBorder="1" applyAlignment="1">
      <alignment horizontal="center" vertical="center"/>
    </xf>
    <xf numFmtId="1" fontId="8" fillId="0" borderId="1" xfId="0" applyNumberFormat="1" applyFont="1" applyFill="1" applyBorder="1" applyAlignment="1">
      <alignment vertical="center"/>
    </xf>
    <xf numFmtId="1" fontId="9" fillId="0" borderId="1" xfId="0" applyNumberFormat="1" applyFont="1" applyFill="1" applyBorder="1" applyAlignment="1">
      <alignment vertical="center"/>
    </xf>
    <xf numFmtId="1" fontId="9" fillId="0" borderId="1" xfId="0" applyNumberFormat="1" applyFont="1" applyFill="1" applyBorder="1" applyAlignment="1">
      <alignment horizontal="center" vertical="center"/>
    </xf>
    <xf numFmtId="1" fontId="7" fillId="0" borderId="47" xfId="0" applyNumberFormat="1" applyFont="1" applyBorder="1" applyAlignment="1">
      <alignment vertical="center"/>
    </xf>
    <xf numFmtId="1" fontId="10" fillId="5" borderId="1" xfId="0" quotePrefix="1" applyNumberFormat="1" applyFont="1" applyFill="1" applyBorder="1" applyAlignment="1">
      <alignment horizontal="center" vertical="center"/>
    </xf>
    <xf numFmtId="1" fontId="9" fillId="0" borderId="1" xfId="0" applyNumberFormat="1" applyFont="1" applyFill="1" applyBorder="1" applyAlignment="1">
      <alignment horizontal="right" vertical="center"/>
    </xf>
    <xf numFmtId="1" fontId="9" fillId="0" borderId="8" xfId="0" quotePrefix="1" applyNumberFormat="1" applyFont="1" applyFill="1" applyBorder="1" applyAlignment="1">
      <alignment horizontal="left" vertical="center"/>
    </xf>
    <xf numFmtId="1" fontId="11" fillId="0" borderId="32" xfId="0" applyNumberFormat="1" applyFont="1" applyBorder="1" applyAlignment="1">
      <alignment horizontal="right" vertical="center" wrapText="1"/>
    </xf>
    <xf numFmtId="1" fontId="7" fillId="0" borderId="0" xfId="0" applyNumberFormat="1" applyFont="1" applyFill="1" applyAlignment="1">
      <alignment vertical="center"/>
    </xf>
    <xf numFmtId="3" fontId="7" fillId="0" borderId="0" xfId="0" applyNumberFormat="1" applyFont="1" applyFill="1" applyAlignment="1">
      <alignment vertical="center"/>
    </xf>
    <xf numFmtId="3" fontId="7" fillId="0" borderId="0" xfId="0" applyNumberFormat="1" applyFont="1" applyFill="1" applyBorder="1" applyAlignment="1">
      <alignment vertical="center"/>
    </xf>
    <xf numFmtId="1" fontId="7" fillId="0" borderId="0" xfId="0" applyNumberFormat="1" applyFont="1" applyFill="1" applyBorder="1" applyAlignment="1">
      <alignment vertical="center"/>
    </xf>
    <xf numFmtId="1" fontId="11" fillId="0" borderId="1" xfId="0" applyNumberFormat="1" applyFont="1" applyFill="1" applyBorder="1" applyAlignment="1">
      <alignment vertical="center"/>
    </xf>
    <xf numFmtId="1" fontId="11" fillId="10" borderId="1" xfId="0" applyNumberFormat="1" applyFont="1" applyFill="1" applyBorder="1" applyAlignment="1">
      <alignment vertical="center"/>
    </xf>
    <xf numFmtId="1" fontId="11" fillId="5" borderId="1" xfId="0" applyNumberFormat="1" applyFont="1" applyFill="1" applyBorder="1" applyAlignment="1">
      <alignment vertical="center"/>
    </xf>
    <xf numFmtId="1" fontId="7" fillId="0" borderId="1" xfId="0" applyNumberFormat="1" applyFont="1" applyFill="1" applyBorder="1" applyAlignment="1">
      <alignment vertical="center"/>
    </xf>
    <xf numFmtId="1" fontId="12" fillId="11" borderId="30" xfId="0" applyNumberFormat="1" applyFont="1" applyFill="1" applyBorder="1" applyAlignment="1">
      <alignment vertical="center"/>
    </xf>
    <xf numFmtId="1" fontId="12" fillId="11" borderId="47" xfId="0" applyNumberFormat="1" applyFont="1" applyFill="1" applyBorder="1" applyAlignment="1">
      <alignment vertical="center"/>
    </xf>
    <xf numFmtId="1" fontId="13" fillId="10" borderId="47" xfId="0" applyNumberFormat="1" applyFont="1" applyFill="1" applyBorder="1" applyAlignment="1">
      <alignment vertical="center"/>
    </xf>
    <xf numFmtId="1" fontId="11" fillId="0" borderId="8" xfId="0" applyNumberFormat="1" applyFont="1" applyFill="1" applyBorder="1" applyAlignment="1">
      <alignment vertical="center"/>
    </xf>
    <xf numFmtId="1" fontId="11" fillId="0" borderId="32" xfId="0" applyNumberFormat="1" applyFont="1" applyFill="1" applyBorder="1" applyAlignment="1">
      <alignment horizontal="right" vertical="center" wrapText="1"/>
    </xf>
    <xf numFmtId="1" fontId="11" fillId="0" borderId="9" xfId="0" applyNumberFormat="1" applyFont="1" applyFill="1" applyBorder="1" applyAlignment="1">
      <alignment vertical="center"/>
    </xf>
    <xf numFmtId="1" fontId="10" fillId="10" borderId="1" xfId="0" quotePrefix="1" applyNumberFormat="1" applyFont="1" applyFill="1" applyBorder="1" applyAlignment="1">
      <alignment horizontal="right" vertical="center"/>
    </xf>
    <xf numFmtId="0" fontId="7" fillId="0" borderId="47"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9" fillId="0" borderId="0" xfId="0" applyFont="1" applyBorder="1" applyAlignment="1"/>
    <xf numFmtId="0" fontId="8" fillId="0" borderId="0" xfId="0" applyFont="1" applyBorder="1" applyAlignment="1"/>
    <xf numFmtId="0" fontId="14" fillId="0" borderId="0" xfId="0" applyFont="1" applyBorder="1" applyAlignment="1"/>
    <xf numFmtId="16" fontId="9" fillId="0" borderId="50" xfId="0" quotePrefix="1" applyNumberFormat="1" applyFont="1" applyBorder="1" applyAlignment="1"/>
    <xf numFmtId="0" fontId="9" fillId="0" borderId="0" xfId="0" applyFont="1" applyBorder="1" applyAlignment="1">
      <alignment horizontal="center"/>
    </xf>
    <xf numFmtId="0" fontId="9" fillId="0" borderId="50" xfId="0" applyFont="1" applyBorder="1" applyAlignment="1"/>
    <xf numFmtId="0" fontId="9" fillId="0" borderId="51" xfId="0" applyFont="1" applyBorder="1" applyAlignment="1"/>
    <xf numFmtId="0" fontId="9" fillId="0" borderId="49" xfId="0" applyFont="1" applyBorder="1" applyAlignment="1"/>
    <xf numFmtId="0" fontId="8" fillId="0" borderId="51" xfId="0" applyFont="1" applyBorder="1" applyAlignment="1">
      <alignment vertical="center"/>
    </xf>
    <xf numFmtId="0" fontId="11" fillId="0" borderId="51" xfId="0" applyFont="1" applyBorder="1" applyAlignment="1">
      <alignment vertical="center"/>
    </xf>
    <xf numFmtId="1" fontId="10" fillId="0" borderId="0" xfId="0" applyNumberFormat="1" applyFont="1" applyAlignment="1">
      <alignment vertical="center"/>
    </xf>
    <xf numFmtId="3" fontId="10" fillId="0" borderId="0" xfId="0" applyNumberFormat="1" applyFont="1" applyAlignment="1">
      <alignment vertical="center"/>
    </xf>
    <xf numFmtId="3" fontId="10" fillId="0" borderId="0" xfId="0" applyNumberFormat="1" applyFont="1" applyBorder="1" applyAlignment="1">
      <alignment vertical="center"/>
    </xf>
    <xf numFmtId="1" fontId="11" fillId="5" borderId="47" xfId="0" applyNumberFormat="1" applyFont="1" applyFill="1" applyBorder="1" applyAlignment="1">
      <alignment vertical="center" wrapText="1"/>
    </xf>
    <xf numFmtId="1" fontId="11" fillId="5" borderId="1" xfId="0" applyNumberFormat="1" applyFont="1" applyFill="1" applyBorder="1" applyAlignment="1">
      <alignment vertical="center" wrapText="1"/>
    </xf>
    <xf numFmtId="1" fontId="11" fillId="5" borderId="30" xfId="0" applyNumberFormat="1" applyFont="1" applyFill="1" applyBorder="1" applyAlignment="1">
      <alignment vertical="center" wrapText="1"/>
    </xf>
    <xf numFmtId="1" fontId="11" fillId="13" borderId="49" xfId="0" applyNumberFormat="1" applyFont="1" applyFill="1" applyBorder="1" applyAlignment="1">
      <alignment vertical="center" wrapText="1"/>
    </xf>
    <xf numFmtId="1" fontId="11" fillId="0" borderId="47" xfId="0" applyNumberFormat="1" applyFont="1" applyFill="1" applyBorder="1" applyAlignment="1">
      <alignment vertical="center" wrapText="1"/>
    </xf>
    <xf numFmtId="0" fontId="7" fillId="0" borderId="0" xfId="0" applyFont="1" applyAlignment="1">
      <alignment vertical="center"/>
    </xf>
    <xf numFmtId="5" fontId="7" fillId="0" borderId="0" xfId="0" applyNumberFormat="1" applyFont="1" applyAlignment="1">
      <alignment vertical="center"/>
    </xf>
    <xf numFmtId="5" fontId="7" fillId="0" borderId="0" xfId="0" applyNumberFormat="1" applyFont="1" applyBorder="1" applyAlignment="1">
      <alignment vertical="center"/>
    </xf>
    <xf numFmtId="0" fontId="8" fillId="0" borderId="53" xfId="0" applyFont="1" applyBorder="1" applyAlignment="1">
      <alignment vertical="center"/>
    </xf>
    <xf numFmtId="0" fontId="8" fillId="0" borderId="53" xfId="0" applyFont="1" applyBorder="1" applyAlignment="1">
      <alignment horizontal="center"/>
    </xf>
    <xf numFmtId="0" fontId="8" fillId="0" borderId="54" xfId="0" applyFont="1" applyBorder="1" applyAlignment="1">
      <alignment horizontal="center"/>
    </xf>
    <xf numFmtId="0" fontId="8" fillId="0" borderId="0" xfId="0" applyFont="1" applyBorder="1" applyAlignment="1">
      <alignment horizontal="center" vertical="center"/>
    </xf>
    <xf numFmtId="0" fontId="17" fillId="7" borderId="1" xfId="0" applyFont="1" applyFill="1" applyBorder="1" applyAlignment="1">
      <alignment horizontal="left" vertical="center"/>
    </xf>
    <xf numFmtId="0" fontId="18" fillId="0" borderId="35" xfId="0" applyFont="1" applyBorder="1" applyAlignment="1">
      <alignment horizontal="center" textRotation="90" wrapText="1"/>
    </xf>
    <xf numFmtId="0" fontId="19" fillId="0" borderId="34" xfId="0" applyFont="1" applyBorder="1" applyAlignment="1">
      <alignment horizontal="center" textRotation="90" wrapText="1"/>
    </xf>
    <xf numFmtId="0" fontId="19" fillId="0" borderId="46" xfId="0" applyFont="1" applyBorder="1" applyAlignment="1">
      <alignment horizontal="center" textRotation="90" wrapText="1"/>
    </xf>
    <xf numFmtId="0" fontId="19" fillId="0" borderId="55" xfId="0" applyFont="1" applyBorder="1" applyAlignment="1">
      <alignment horizontal="center" textRotation="90" wrapText="1"/>
    </xf>
    <xf numFmtId="0" fontId="20" fillId="0" borderId="34" xfId="0" applyFont="1" applyFill="1" applyBorder="1" applyAlignment="1">
      <alignment horizontal="center" textRotation="90" wrapText="1"/>
    </xf>
    <xf numFmtId="0" fontId="19" fillId="0" borderId="36" xfId="0" applyFont="1" applyBorder="1" applyAlignment="1">
      <alignment horizontal="center" textRotation="90" wrapText="1"/>
    </xf>
    <xf numFmtId="0" fontId="18" fillId="0" borderId="36" xfId="0" applyFont="1" applyBorder="1" applyAlignment="1">
      <alignment horizontal="center" textRotation="90" wrapText="1"/>
    </xf>
    <xf numFmtId="0" fontId="18" fillId="0" borderId="46" xfId="0" applyFont="1" applyBorder="1" applyAlignment="1">
      <alignment horizontal="center" textRotation="90" wrapText="1"/>
    </xf>
    <xf numFmtId="0" fontId="11" fillId="0" borderId="2" xfId="0" applyFont="1" applyBorder="1" applyAlignment="1">
      <alignment horizontal="right" vertical="center" wrapText="1"/>
    </xf>
    <xf numFmtId="164" fontId="7" fillId="0" borderId="0" xfId="0" applyNumberFormat="1" applyFont="1" applyBorder="1" applyAlignment="1">
      <alignment horizontal="centerContinuous" vertical="center"/>
    </xf>
    <xf numFmtId="3" fontId="7" fillId="0" borderId="0" xfId="0" applyNumberFormat="1" applyFont="1" applyBorder="1" applyAlignment="1">
      <alignment horizontal="center" vertical="center"/>
    </xf>
    <xf numFmtId="0" fontId="21" fillId="0" borderId="1" xfId="0" applyFont="1" applyBorder="1" applyAlignment="1">
      <alignment horizontal="left" vertical="center"/>
    </xf>
    <xf numFmtId="0" fontId="22" fillId="0" borderId="0" xfId="0" applyFont="1" applyFill="1"/>
    <xf numFmtId="3" fontId="12" fillId="0" borderId="1" xfId="0" applyNumberFormat="1" applyFont="1" applyFill="1" applyBorder="1" applyAlignment="1">
      <alignment horizontal="center" vertical="center"/>
    </xf>
    <xf numFmtId="9" fontId="12" fillId="0" borderId="49" xfId="0" applyNumberFormat="1" applyFont="1" applyFill="1" applyBorder="1" applyAlignment="1">
      <alignment horizontal="center" vertical="center"/>
    </xf>
    <xf numFmtId="9" fontId="12" fillId="0" borderId="1" xfId="0" applyNumberFormat="1" applyFont="1" applyFill="1" applyBorder="1" applyAlignment="1">
      <alignment horizontal="center" vertical="center"/>
    </xf>
    <xf numFmtId="9" fontId="21" fillId="0" borderId="1" xfId="0" quotePrefix="1" applyNumberFormat="1" applyFont="1" applyFill="1" applyBorder="1" applyAlignment="1">
      <alignment horizontal="center" vertical="center"/>
    </xf>
    <xf numFmtId="165" fontId="21" fillId="0" borderId="1" xfId="0" applyNumberFormat="1" applyFont="1" applyFill="1" applyBorder="1" applyAlignment="1">
      <alignment horizontal="center" vertical="center"/>
    </xf>
    <xf numFmtId="0" fontId="12" fillId="0" borderId="1" xfId="0" applyFont="1" applyFill="1" applyBorder="1" applyAlignment="1">
      <alignment horizontal="right" vertical="center" wrapText="1"/>
    </xf>
    <xf numFmtId="3" fontId="10" fillId="0" borderId="1" xfId="0" applyNumberFormat="1" applyFont="1" applyFill="1" applyBorder="1" applyAlignment="1">
      <alignment horizontal="center" vertical="center"/>
    </xf>
    <xf numFmtId="3" fontId="23" fillId="0" borderId="49" xfId="0" applyNumberFormat="1" applyFont="1" applyFill="1" applyBorder="1" applyAlignment="1">
      <alignment horizontal="center" vertical="center"/>
    </xf>
    <xf numFmtId="3" fontId="23" fillId="0" borderId="1" xfId="0" applyNumberFormat="1" applyFont="1" applyFill="1" applyBorder="1" applyAlignment="1">
      <alignment horizontal="center" vertical="center"/>
    </xf>
    <xf numFmtId="3" fontId="24" fillId="0" borderId="1" xfId="0" applyNumberFormat="1" applyFont="1" applyFill="1" applyBorder="1" applyAlignment="1">
      <alignment horizontal="center" vertical="center"/>
    </xf>
    <xf numFmtId="3" fontId="23" fillId="0" borderId="11" xfId="0" applyNumberFormat="1" applyFont="1" applyFill="1" applyBorder="1" applyAlignment="1">
      <alignment horizontal="center" vertical="center"/>
    </xf>
    <xf numFmtId="3" fontId="10" fillId="0" borderId="11" xfId="0" applyNumberFormat="1" applyFont="1" applyFill="1" applyBorder="1" applyAlignment="1">
      <alignment horizontal="center" vertical="center"/>
    </xf>
    <xf numFmtId="0" fontId="12" fillId="0" borderId="11" xfId="0" applyFont="1" applyFill="1" applyBorder="1" applyAlignment="1">
      <alignment horizontal="right" vertical="center" wrapText="1"/>
    </xf>
    <xf numFmtId="0" fontId="25" fillId="15" borderId="49" xfId="0" applyFont="1" applyFill="1" applyBorder="1" applyAlignment="1">
      <alignment horizontal="center" vertical="center" wrapText="1"/>
    </xf>
    <xf numFmtId="0" fontId="13" fillId="0" borderId="0" xfId="0" applyFont="1" applyAlignment="1">
      <alignment horizontal="right" vertical="top"/>
    </xf>
    <xf numFmtId="0" fontId="10" fillId="0" borderId="0" xfId="0" applyFont="1"/>
    <xf numFmtId="5" fontId="10" fillId="0" borderId="0" xfId="0" applyNumberFormat="1" applyFont="1"/>
    <xf numFmtId="5" fontId="10" fillId="0" borderId="0" xfId="0" applyNumberFormat="1" applyFont="1" applyBorder="1"/>
    <xf numFmtId="0" fontId="10" fillId="0" borderId="0" xfId="0" applyFont="1" applyBorder="1"/>
    <xf numFmtId="164" fontId="10" fillId="0" borderId="0" xfId="0" applyNumberFormat="1" applyFont="1" applyBorder="1" applyAlignment="1">
      <alignment horizontal="centerContinuous"/>
    </xf>
    <xf numFmtId="3" fontId="10" fillId="0" borderId="1" xfId="0" applyNumberFormat="1" applyFont="1" applyBorder="1" applyAlignment="1">
      <alignment horizontal="center"/>
    </xf>
    <xf numFmtId="0" fontId="10" fillId="0" borderId="55" xfId="0" applyFont="1" applyBorder="1" applyAlignment="1">
      <alignment horizontal="center"/>
    </xf>
    <xf numFmtId="0" fontId="10" fillId="0" borderId="34" xfId="0" applyFont="1" applyBorder="1" applyAlignment="1">
      <alignment horizontal="center"/>
    </xf>
    <xf numFmtId="0" fontId="10" fillId="0" borderId="36" xfId="0" applyFont="1" applyBorder="1" applyAlignment="1">
      <alignment horizontal="center"/>
    </xf>
    <xf numFmtId="0" fontId="12" fillId="0" borderId="1" xfId="0" applyFont="1" applyBorder="1" applyAlignment="1">
      <alignment horizontal="right" wrapText="1"/>
    </xf>
    <xf numFmtId="0" fontId="7" fillId="0" borderId="0" xfId="0" applyFont="1" applyBorder="1"/>
    <xf numFmtId="5" fontId="7" fillId="0" borderId="0" xfId="0" applyNumberFormat="1" applyFont="1" applyBorder="1"/>
    <xf numFmtId="164" fontId="7" fillId="0" borderId="0" xfId="0" applyNumberFormat="1" applyFont="1" applyBorder="1" applyAlignment="1">
      <alignment horizontal="centerContinuous"/>
    </xf>
    <xf numFmtId="3" fontId="7" fillId="0" borderId="0" xfId="0" applyNumberFormat="1" applyFont="1" applyBorder="1" applyAlignment="1">
      <alignment horizontal="center"/>
    </xf>
    <xf numFmtId="0" fontId="8" fillId="0" borderId="0" xfId="0" applyFont="1" applyBorder="1" applyAlignment="1">
      <alignment horizontal="center"/>
    </xf>
    <xf numFmtId="0" fontId="11" fillId="0" borderId="0" xfId="0" applyFont="1" applyBorder="1" applyAlignment="1">
      <alignment horizontal="right" wrapText="1"/>
    </xf>
    <xf numFmtId="0" fontId="12" fillId="5" borderId="0" xfId="0" applyFont="1" applyFill="1" applyAlignment="1">
      <alignment horizontal="center" vertical="center"/>
    </xf>
    <xf numFmtId="0" fontId="12" fillId="5" borderId="0" xfId="0" applyFont="1" applyFill="1" applyBorder="1" applyAlignment="1">
      <alignment horizontal="center" vertical="center"/>
    </xf>
    <xf numFmtId="5" fontId="12" fillId="5" borderId="0" xfId="0" applyNumberFormat="1" applyFont="1" applyFill="1" applyBorder="1" applyAlignment="1">
      <alignment horizontal="center" vertical="center"/>
    </xf>
    <xf numFmtId="164" fontId="12" fillId="5" borderId="0" xfId="0" applyNumberFormat="1" applyFont="1" applyFill="1" applyBorder="1" applyAlignment="1">
      <alignment horizontal="center" vertical="center"/>
    </xf>
    <xf numFmtId="3" fontId="12" fillId="5" borderId="1" xfId="0" applyNumberFormat="1" applyFont="1" applyFill="1" applyBorder="1" applyAlignment="1">
      <alignment horizontal="center" vertical="center"/>
    </xf>
    <xf numFmtId="9" fontId="12" fillId="5" borderId="49" xfId="0" applyNumberFormat="1" applyFont="1" applyFill="1" applyBorder="1" applyAlignment="1">
      <alignment horizontal="center" vertical="center"/>
    </xf>
    <xf numFmtId="9" fontId="12" fillId="5" borderId="1" xfId="0" applyNumberFormat="1" applyFont="1" applyFill="1" applyBorder="1" applyAlignment="1">
      <alignment horizontal="center" vertical="center"/>
    </xf>
    <xf numFmtId="9" fontId="21" fillId="5" borderId="1" xfId="0" applyNumberFormat="1" applyFont="1" applyFill="1" applyBorder="1" applyAlignment="1">
      <alignment horizontal="center" vertical="center"/>
    </xf>
    <xf numFmtId="9" fontId="12" fillId="5" borderId="1" xfId="0" quotePrefix="1" applyNumberFormat="1" applyFont="1" applyFill="1" applyBorder="1" applyAlignment="1">
      <alignment horizontal="center" vertical="center"/>
    </xf>
    <xf numFmtId="165" fontId="12" fillId="5" borderId="1" xfId="0" applyNumberFormat="1" applyFont="1" applyFill="1" applyBorder="1" applyAlignment="1">
      <alignment horizontal="center" vertical="center"/>
    </xf>
    <xf numFmtId="9" fontId="26" fillId="5" borderId="1" xfId="0" applyNumberFormat="1" applyFont="1" applyFill="1" applyBorder="1" applyAlignment="1">
      <alignment horizontal="center" vertical="center" wrapText="1"/>
    </xf>
    <xf numFmtId="0" fontId="12" fillId="5" borderId="1" xfId="0" applyFont="1" applyFill="1" applyBorder="1" applyAlignment="1">
      <alignment horizontal="right" vertical="center" wrapText="1"/>
    </xf>
    <xf numFmtId="0" fontId="10" fillId="16" borderId="0" xfId="0" applyFont="1" applyFill="1" applyAlignment="1">
      <alignment horizontal="center" vertical="center"/>
    </xf>
    <xf numFmtId="0" fontId="10" fillId="5" borderId="0" xfId="0" applyFont="1" applyFill="1" applyBorder="1" applyAlignment="1">
      <alignment horizontal="center" vertical="center"/>
    </xf>
    <xf numFmtId="5" fontId="10" fillId="5" borderId="0" xfId="0" applyNumberFormat="1" applyFont="1" applyFill="1" applyBorder="1" applyAlignment="1">
      <alignment horizontal="center" vertical="center"/>
    </xf>
    <xf numFmtId="0" fontId="10" fillId="16" borderId="0" xfId="0" applyFont="1" applyFill="1" applyBorder="1" applyAlignment="1">
      <alignment horizontal="center" vertical="center"/>
    </xf>
    <xf numFmtId="164" fontId="10" fillId="16" borderId="0" xfId="0" applyNumberFormat="1" applyFont="1" applyFill="1" applyBorder="1" applyAlignment="1">
      <alignment horizontal="center" vertical="center"/>
    </xf>
    <xf numFmtId="3" fontId="10" fillId="16" borderId="1" xfId="0" applyNumberFormat="1" applyFont="1" applyFill="1" applyBorder="1" applyAlignment="1">
      <alignment horizontal="center" vertical="center"/>
    </xf>
    <xf numFmtId="3" fontId="27" fillId="16" borderId="50" xfId="0" applyNumberFormat="1" applyFont="1" applyFill="1" applyBorder="1" applyAlignment="1">
      <alignment horizontal="center" vertical="center"/>
    </xf>
    <xf numFmtId="3" fontId="27" fillId="16" borderId="11" xfId="0" applyNumberFormat="1" applyFont="1" applyFill="1" applyBorder="1" applyAlignment="1">
      <alignment horizontal="center" vertical="center"/>
    </xf>
    <xf numFmtId="3" fontId="28" fillId="16" borderId="0" xfId="0" applyNumberFormat="1" applyFont="1" applyFill="1" applyAlignment="1">
      <alignment horizontal="center" vertical="center"/>
    </xf>
    <xf numFmtId="3" fontId="29" fillId="16" borderId="11" xfId="0" applyNumberFormat="1" applyFont="1" applyFill="1" applyBorder="1" applyAlignment="1">
      <alignment horizontal="center" vertical="center"/>
    </xf>
    <xf numFmtId="0" fontId="11" fillId="16" borderId="11" xfId="0" applyFont="1" applyFill="1" applyBorder="1" applyAlignment="1">
      <alignment horizontal="right" vertical="center" wrapText="1"/>
    </xf>
    <xf numFmtId="0" fontId="10" fillId="0" borderId="0" xfId="0" applyFont="1" applyAlignment="1">
      <alignment horizontal="center" vertical="center"/>
    </xf>
    <xf numFmtId="0" fontId="10" fillId="0" borderId="0" xfId="0" applyFont="1" applyBorder="1" applyAlignment="1">
      <alignment horizontal="center" vertical="center"/>
    </xf>
    <xf numFmtId="164" fontId="10" fillId="0" borderId="0" xfId="0" applyNumberFormat="1" applyFont="1" applyBorder="1" applyAlignment="1">
      <alignment horizontal="center" vertical="center"/>
    </xf>
    <xf numFmtId="3" fontId="10" fillId="0" borderId="1" xfId="0" applyNumberFormat="1" applyFont="1" applyBorder="1" applyAlignment="1">
      <alignment horizontal="center" vertical="center"/>
    </xf>
    <xf numFmtId="3" fontId="27" fillId="17" borderId="50" xfId="0" applyNumberFormat="1" applyFont="1" applyFill="1" applyBorder="1" applyAlignment="1">
      <alignment horizontal="center" vertical="center"/>
    </xf>
    <xf numFmtId="3" fontId="27" fillId="17" borderId="11" xfId="0" applyNumberFormat="1" applyFont="1" applyFill="1" applyBorder="1" applyAlignment="1">
      <alignment horizontal="center" vertical="center"/>
    </xf>
    <xf numFmtId="3" fontId="28" fillId="17" borderId="0" xfId="0" applyNumberFormat="1" applyFont="1" applyFill="1" applyAlignment="1">
      <alignment horizontal="center" vertical="center"/>
    </xf>
    <xf numFmtId="3" fontId="29" fillId="17" borderId="11" xfId="0" applyNumberFormat="1" applyFont="1" applyFill="1" applyBorder="1" applyAlignment="1">
      <alignment horizontal="center" vertical="center"/>
    </xf>
    <xf numFmtId="0" fontId="11" fillId="17" borderId="11" xfId="0" applyFont="1" applyFill="1" applyBorder="1" applyAlignment="1">
      <alignment horizontal="right" vertical="center" wrapText="1"/>
    </xf>
    <xf numFmtId="0" fontId="7" fillId="0" borderId="47" xfId="0" applyFont="1" applyBorder="1"/>
    <xf numFmtId="0" fontId="7" fillId="5" borderId="0" xfId="0" applyFont="1" applyFill="1" applyBorder="1"/>
    <xf numFmtId="5" fontId="7" fillId="5" borderId="0" xfId="0" applyNumberFormat="1" applyFont="1" applyFill="1" applyBorder="1"/>
    <xf numFmtId="3" fontId="7" fillId="0" borderId="1" xfId="0" applyNumberFormat="1" applyFont="1" applyBorder="1" applyAlignment="1">
      <alignment horizontal="center"/>
    </xf>
    <xf numFmtId="0" fontId="8" fillId="0" borderId="47" xfId="0" applyFont="1" applyBorder="1" applyAlignment="1">
      <alignment horizontal="center"/>
    </xf>
    <xf numFmtId="0" fontId="8" fillId="0" borderId="47" xfId="0" applyFont="1" applyBorder="1" applyAlignment="1">
      <alignment horizontal="left"/>
    </xf>
    <xf numFmtId="0" fontId="10" fillId="0" borderId="47" xfId="0" applyFont="1" applyBorder="1" applyAlignment="1">
      <alignment horizontal="center"/>
    </xf>
    <xf numFmtId="0" fontId="30" fillId="0" borderId="47" xfId="0" applyFont="1" applyBorder="1" applyAlignment="1">
      <alignment horizontal="center" vertical="center" wrapText="1"/>
    </xf>
    <xf numFmtId="0" fontId="10" fillId="0" borderId="47" xfId="0" applyFont="1" applyBorder="1" applyAlignment="1">
      <alignment horizontal="left"/>
    </xf>
    <xf numFmtId="0" fontId="0" fillId="5" borderId="0" xfId="0" applyFont="1" applyFill="1" applyBorder="1"/>
    <xf numFmtId="0" fontId="31" fillId="0" borderId="0" xfId="0" applyFont="1"/>
    <xf numFmtId="0" fontId="31" fillId="0" borderId="0" xfId="0" applyFont="1" applyAlignment="1">
      <alignment horizontal="right"/>
    </xf>
    <xf numFmtId="1" fontId="7" fillId="5" borderId="0" xfId="0" applyNumberFormat="1" applyFont="1" applyFill="1" applyBorder="1" applyAlignment="1">
      <alignment vertical="center"/>
    </xf>
    <xf numFmtId="3" fontId="7" fillId="5" borderId="0" xfId="0" applyNumberFormat="1" applyFont="1" applyFill="1" applyBorder="1" applyAlignment="1">
      <alignment vertical="center"/>
    </xf>
    <xf numFmtId="164" fontId="7" fillId="0" borderId="1" xfId="0" applyNumberFormat="1" applyFont="1" applyBorder="1" applyAlignment="1">
      <alignment horizontal="centerContinuous" vertical="center"/>
    </xf>
    <xf numFmtId="1" fontId="8" fillId="0" borderId="49" xfId="0" applyNumberFormat="1" applyFont="1" applyFill="1" applyBorder="1" applyAlignment="1">
      <alignment horizontal="center" vertical="center"/>
    </xf>
    <xf numFmtId="1" fontId="8" fillId="0" borderId="1" xfId="0" applyNumberFormat="1" applyFont="1" applyFill="1" applyBorder="1" applyAlignment="1">
      <alignment horizontal="center" vertical="center"/>
    </xf>
    <xf numFmtId="1" fontId="23" fillId="0" borderId="1" xfId="0" quotePrefix="1" applyNumberFormat="1" applyFont="1" applyFill="1" applyBorder="1" applyAlignment="1">
      <alignment vertical="center"/>
    </xf>
    <xf numFmtId="1" fontId="10" fillId="0" borderId="1" xfId="0" quotePrefix="1" applyNumberFormat="1" applyFont="1" applyFill="1" applyBorder="1" applyAlignment="1">
      <alignment horizontal="center" vertical="center"/>
    </xf>
    <xf numFmtId="1" fontId="8" fillId="0" borderId="1" xfId="0" applyNumberFormat="1" applyFont="1" applyFill="1" applyBorder="1" applyAlignment="1">
      <alignment horizontal="right" vertical="center"/>
    </xf>
    <xf numFmtId="1" fontId="8" fillId="0" borderId="8" xfId="0" applyNumberFormat="1" applyFont="1" applyFill="1" applyBorder="1" applyAlignment="1">
      <alignment horizontal="left" vertical="center"/>
    </xf>
    <xf numFmtId="1" fontId="10" fillId="0" borderId="1" xfId="0" applyNumberFormat="1" applyFont="1" applyFill="1" applyBorder="1" applyAlignment="1">
      <alignment vertical="center"/>
    </xf>
    <xf numFmtId="1" fontId="10" fillId="0" borderId="1" xfId="0" applyNumberFormat="1" applyFont="1" applyFill="1" applyBorder="1" applyAlignment="1">
      <alignment horizontal="center" vertical="center"/>
    </xf>
    <xf numFmtId="1" fontId="10" fillId="0" borderId="1" xfId="0" applyNumberFormat="1" applyFont="1" applyFill="1" applyBorder="1" applyAlignment="1">
      <alignment horizontal="left" vertical="center"/>
    </xf>
    <xf numFmtId="1" fontId="8" fillId="18" borderId="8" xfId="0" applyNumberFormat="1" applyFont="1" applyFill="1" applyBorder="1" applyAlignment="1">
      <alignment horizontal="left" vertical="center"/>
    </xf>
    <xf numFmtId="164" fontId="10" fillId="0" borderId="1" xfId="0" applyNumberFormat="1" applyFont="1" applyBorder="1" applyAlignment="1">
      <alignment horizontal="center" vertical="center" wrapText="1"/>
    </xf>
    <xf numFmtId="1" fontId="10" fillId="0" borderId="49" xfId="0" applyNumberFormat="1" applyFont="1" applyFill="1" applyBorder="1" applyAlignment="1">
      <alignment horizontal="center" vertical="center" wrapText="1"/>
    </xf>
    <xf numFmtId="1" fontId="10" fillId="0" borderId="1" xfId="0" applyNumberFormat="1" applyFont="1" applyFill="1" applyBorder="1" applyAlignment="1">
      <alignment horizontal="center" vertical="center" wrapText="1"/>
    </xf>
    <xf numFmtId="1" fontId="10" fillId="0" borderId="1" xfId="0" applyNumberFormat="1" applyFont="1" applyFill="1" applyBorder="1" applyAlignment="1">
      <alignment vertical="center" wrapText="1"/>
    </xf>
    <xf numFmtId="1" fontId="10" fillId="19" borderId="1" xfId="0" quotePrefix="1" applyNumberFormat="1" applyFont="1" applyFill="1" applyBorder="1" applyAlignment="1">
      <alignment horizontal="center" vertical="center" wrapText="1"/>
    </xf>
    <xf numFmtId="1" fontId="10" fillId="0" borderId="1" xfId="0" applyNumberFormat="1" applyFont="1" applyFill="1" applyBorder="1" applyAlignment="1">
      <alignment horizontal="left" vertical="center" wrapText="1"/>
    </xf>
    <xf numFmtId="1" fontId="10" fillId="0" borderId="1" xfId="0" applyNumberFormat="1" applyFont="1" applyFill="1" applyBorder="1" applyAlignment="1">
      <alignment horizontal="right" vertical="center" wrapText="1"/>
    </xf>
    <xf numFmtId="1" fontId="9" fillId="0" borderId="1" xfId="0" quotePrefix="1" applyNumberFormat="1" applyFont="1" applyFill="1" applyBorder="1" applyAlignment="1">
      <alignment horizontal="center" vertical="center"/>
    </xf>
    <xf numFmtId="1" fontId="9" fillId="5" borderId="1" xfId="0" applyNumberFormat="1" applyFont="1" applyFill="1" applyBorder="1" applyAlignment="1">
      <alignment horizontal="center" vertical="center"/>
    </xf>
    <xf numFmtId="1" fontId="9" fillId="19" borderId="1" xfId="0" quotePrefix="1" applyNumberFormat="1" applyFont="1" applyFill="1" applyBorder="1" applyAlignment="1">
      <alignment horizontal="center" vertical="center"/>
    </xf>
    <xf numFmtId="164" fontId="7" fillId="0" borderId="1" xfId="0" applyNumberFormat="1" applyFont="1" applyFill="1" applyBorder="1" applyAlignment="1">
      <alignment horizontal="centerContinuous" vertical="center"/>
    </xf>
    <xf numFmtId="1" fontId="11" fillId="20" borderId="1" xfId="0" applyNumberFormat="1" applyFont="1" applyFill="1" applyBorder="1" applyAlignment="1">
      <alignment vertical="center"/>
    </xf>
    <xf numFmtId="1" fontId="12" fillId="0" borderId="1" xfId="0" applyNumberFormat="1" applyFont="1" applyFill="1" applyBorder="1" applyAlignment="1">
      <alignment vertical="center"/>
    </xf>
    <xf numFmtId="1" fontId="12" fillId="20" borderId="1" xfId="0" applyNumberFormat="1" applyFont="1" applyFill="1" applyBorder="1" applyAlignment="1">
      <alignment vertical="center"/>
    </xf>
    <xf numFmtId="1" fontId="13" fillId="0" borderId="1" xfId="0" applyNumberFormat="1" applyFont="1" applyFill="1" applyBorder="1" applyAlignment="1">
      <alignment vertical="center"/>
    </xf>
    <xf numFmtId="1" fontId="11" fillId="0" borderId="49" xfId="0" applyNumberFormat="1" applyFont="1" applyFill="1" applyBorder="1" applyAlignment="1">
      <alignment vertical="center"/>
    </xf>
    <xf numFmtId="1" fontId="10" fillId="0" borderId="1" xfId="0" quotePrefix="1" applyNumberFormat="1" applyFont="1" applyFill="1" applyBorder="1" applyAlignment="1">
      <alignment horizontal="right" vertical="center"/>
    </xf>
    <xf numFmtId="0" fontId="7" fillId="5" borderId="0" xfId="0" applyFont="1" applyFill="1" applyBorder="1" applyAlignment="1">
      <alignment vertical="center"/>
    </xf>
    <xf numFmtId="164" fontId="7" fillId="0" borderId="0" xfId="0" applyNumberFormat="1" applyFont="1" applyBorder="1" applyAlignment="1">
      <alignment vertical="center"/>
    </xf>
    <xf numFmtId="3" fontId="7" fillId="0" borderId="47" xfId="0" applyNumberFormat="1" applyFont="1" applyBorder="1" applyAlignment="1">
      <alignment vertical="center"/>
    </xf>
    <xf numFmtId="0" fontId="8" fillId="0" borderId="47" xfId="0" applyFont="1" applyBorder="1" applyAlignment="1">
      <alignment vertical="center"/>
    </xf>
    <xf numFmtId="0" fontId="8" fillId="0" borderId="51" xfId="0" applyFont="1" applyBorder="1" applyAlignment="1"/>
    <xf numFmtId="0" fontId="9" fillId="0" borderId="47" xfId="0" applyFont="1" applyBorder="1" applyAlignment="1"/>
    <xf numFmtId="0" fontId="14" fillId="0" borderId="47" xfId="0" applyFont="1" applyBorder="1" applyAlignment="1"/>
    <xf numFmtId="16" fontId="9" fillId="0" borderId="47" xfId="0" quotePrefix="1" applyNumberFormat="1" applyFont="1" applyBorder="1" applyAlignment="1"/>
    <xf numFmtId="0" fontId="9" fillId="0" borderId="47" xfId="0" applyFont="1" applyBorder="1" applyAlignment="1">
      <alignment horizontal="center"/>
    </xf>
    <xf numFmtId="0" fontId="32" fillId="0" borderId="51" xfId="0" applyFont="1" applyBorder="1" applyAlignment="1">
      <alignment vertical="center"/>
    </xf>
    <xf numFmtId="0" fontId="0" fillId="0" borderId="21" xfId="0" applyFont="1" applyBorder="1" applyAlignment="1">
      <alignment horizontal="right"/>
    </xf>
    <xf numFmtId="0" fontId="7" fillId="0" borderId="49" xfId="0" applyFont="1" applyBorder="1" applyAlignment="1">
      <alignment vertical="center"/>
    </xf>
    <xf numFmtId="164" fontId="7" fillId="0" borderId="1" xfId="0" applyNumberFormat="1" applyFont="1" applyBorder="1" applyAlignment="1">
      <alignment vertical="center"/>
    </xf>
    <xf numFmtId="3" fontId="10" fillId="0" borderId="1" xfId="0" applyNumberFormat="1" applyFont="1" applyBorder="1" applyAlignment="1">
      <alignment vertical="center"/>
    </xf>
    <xf numFmtId="0" fontId="12" fillId="5" borderId="1" xfId="0" applyFont="1" applyFill="1" applyBorder="1" applyAlignment="1">
      <alignment vertical="center"/>
    </xf>
    <xf numFmtId="0" fontId="21" fillId="5" borderId="1" xfId="0" applyFont="1" applyFill="1" applyBorder="1" applyAlignment="1">
      <alignment vertical="center" wrapText="1"/>
    </xf>
    <xf numFmtId="0" fontId="10" fillId="5" borderId="1" xfId="0" applyFont="1" applyFill="1" applyBorder="1" applyAlignment="1">
      <alignment horizontal="center" vertical="center"/>
    </xf>
    <xf numFmtId="1" fontId="12" fillId="0" borderId="1" xfId="0" applyNumberFormat="1" applyFont="1" applyFill="1" applyBorder="1" applyAlignment="1">
      <alignment horizontal="center" vertical="center"/>
    </xf>
    <xf numFmtId="1" fontId="11" fillId="0" borderId="1" xfId="0" applyNumberFormat="1" applyFont="1" applyFill="1" applyBorder="1" applyAlignment="1">
      <alignment horizontal="center" vertical="center"/>
    </xf>
    <xf numFmtId="0" fontId="33" fillId="0" borderId="56" xfId="0" applyFont="1" applyBorder="1" applyAlignment="1">
      <alignment horizontal="right" vertical="center"/>
    </xf>
    <xf numFmtId="1" fontId="7" fillId="0" borderId="49" xfId="0" applyNumberFormat="1" applyFont="1" applyBorder="1" applyAlignment="1">
      <alignment vertical="center"/>
    </xf>
    <xf numFmtId="164" fontId="10" fillId="0" borderId="1" xfId="0" applyNumberFormat="1" applyFont="1" applyBorder="1" applyAlignment="1">
      <alignment horizontal="centerContinuous" vertical="center"/>
    </xf>
    <xf numFmtId="1" fontId="10" fillId="5" borderId="1" xfId="0" applyNumberFormat="1" applyFont="1" applyFill="1" applyBorder="1" applyAlignment="1">
      <alignment vertical="center" wrapText="1"/>
    </xf>
    <xf numFmtId="1" fontId="33" fillId="0" borderId="56" xfId="0" applyNumberFormat="1" applyFont="1" applyBorder="1" applyAlignment="1">
      <alignment horizontal="right" vertical="center" wrapText="1"/>
    </xf>
    <xf numFmtId="0" fontId="34" fillId="0" borderId="0" xfId="0" applyFont="1" applyFill="1" applyAlignment="1">
      <alignment vertical="center"/>
    </xf>
    <xf numFmtId="0" fontId="35" fillId="0" borderId="0" xfId="0" applyFont="1" applyFill="1" applyAlignment="1">
      <alignment vertical="center"/>
    </xf>
    <xf numFmtId="0" fontId="36" fillId="0" borderId="0" xfId="0" applyFont="1" applyFill="1" applyBorder="1" applyAlignment="1">
      <alignment vertical="center"/>
    </xf>
    <xf numFmtId="0" fontId="37" fillId="0" borderId="30" xfId="0" applyFont="1" applyFill="1" applyBorder="1" applyAlignment="1">
      <alignment vertical="center"/>
    </xf>
    <xf numFmtId="0" fontId="37" fillId="0" borderId="47" xfId="0" applyFont="1" applyFill="1" applyBorder="1" applyAlignment="1">
      <alignment vertical="center"/>
    </xf>
    <xf numFmtId="0" fontId="37" fillId="0" borderId="47" xfId="0" applyFont="1" applyFill="1" applyBorder="1" applyAlignment="1">
      <alignment horizontal="center" vertical="center" wrapText="1"/>
    </xf>
    <xf numFmtId="0" fontId="37" fillId="0" borderId="0" xfId="0" applyFont="1" applyFill="1" applyAlignment="1">
      <alignment vertical="center"/>
    </xf>
    <xf numFmtId="0" fontId="37" fillId="0" borderId="47" xfId="0" applyFont="1" applyFill="1" applyBorder="1" applyAlignment="1">
      <alignment vertical="center" wrapText="1"/>
    </xf>
    <xf numFmtId="0" fontId="37" fillId="0" borderId="47" xfId="0" applyFont="1" applyFill="1" applyBorder="1" applyAlignment="1">
      <alignment horizontal="center" vertical="center"/>
    </xf>
    <xf numFmtId="0" fontId="38" fillId="0" borderId="57" xfId="0" applyFont="1" applyFill="1" applyBorder="1" applyAlignment="1">
      <alignment horizontal="center" vertical="center" wrapText="1"/>
    </xf>
    <xf numFmtId="0" fontId="34" fillId="0" borderId="57" xfId="0" applyFont="1" applyFill="1" applyBorder="1" applyAlignment="1">
      <alignment vertical="center"/>
    </xf>
    <xf numFmtId="0" fontId="11" fillId="0" borderId="1" xfId="0" applyFont="1" applyFill="1" applyBorder="1" applyAlignment="1">
      <alignment horizontal="right" vertical="center" wrapText="1"/>
    </xf>
    <xf numFmtId="0" fontId="37" fillId="0" borderId="57" xfId="0" applyFont="1" applyFill="1" applyBorder="1" applyAlignment="1">
      <alignment vertical="center"/>
    </xf>
    <xf numFmtId="0" fontId="37" fillId="0" borderId="57" xfId="0" applyFont="1" applyFill="1" applyBorder="1" applyAlignment="1">
      <alignment vertical="center" wrapText="1"/>
    </xf>
    <xf numFmtId="0" fontId="37" fillId="0" borderId="47" xfId="0" applyFont="1" applyFill="1" applyBorder="1" applyAlignment="1">
      <alignment horizontal="right" vertical="center"/>
    </xf>
    <xf numFmtId="0" fontId="39" fillId="0" borderId="57" xfId="0" applyFont="1" applyFill="1" applyBorder="1" applyAlignment="1">
      <alignment vertical="center" wrapText="1"/>
    </xf>
    <xf numFmtId="0" fontId="35" fillId="0" borderId="57" xfId="0" applyFont="1" applyFill="1" applyBorder="1" applyAlignment="1">
      <alignment vertical="center"/>
    </xf>
    <xf numFmtId="0" fontId="39" fillId="0" borderId="0" xfId="0" applyFont="1" applyFill="1" applyBorder="1" applyAlignment="1">
      <alignment vertical="center" wrapText="1"/>
    </xf>
    <xf numFmtId="0" fontId="35" fillId="0" borderId="0" xfId="0" applyFont="1" applyFill="1" applyBorder="1" applyAlignment="1">
      <alignment vertical="center"/>
    </xf>
    <xf numFmtId="0" fontId="6" fillId="0" borderId="5" xfId="0" applyFont="1" applyFill="1" applyBorder="1" applyAlignment="1">
      <alignment vertical="center"/>
    </xf>
    <xf numFmtId="0" fontId="6" fillId="0" borderId="4" xfId="0" applyFont="1" applyFill="1" applyBorder="1" applyAlignment="1">
      <alignment vertical="center"/>
    </xf>
    <xf numFmtId="0" fontId="22" fillId="0" borderId="20" xfId="0" applyFont="1" applyFill="1" applyBorder="1" applyAlignment="1">
      <alignment vertical="center"/>
    </xf>
    <xf numFmtId="0" fontId="22" fillId="0" borderId="20" xfId="0" applyFont="1" applyFill="1" applyBorder="1" applyAlignment="1">
      <alignment vertical="center" wrapText="1"/>
    </xf>
    <xf numFmtId="0" fontId="22" fillId="0" borderId="25" xfId="0" applyFont="1" applyFill="1" applyBorder="1" applyAlignment="1">
      <alignment vertical="center"/>
    </xf>
    <xf numFmtId="0" fontId="42" fillId="0" borderId="30" xfId="0" applyFont="1" applyFill="1" applyBorder="1" applyAlignment="1">
      <alignment vertical="center" wrapText="1"/>
    </xf>
    <xf numFmtId="0" fontId="22" fillId="0" borderId="0" xfId="0" applyFont="1" applyFill="1" applyBorder="1" applyAlignment="1">
      <alignment vertical="center"/>
    </xf>
    <xf numFmtId="0" fontId="38" fillId="0" borderId="26" xfId="0" applyFont="1" applyFill="1" applyBorder="1" applyAlignment="1">
      <alignment vertical="center" wrapText="1"/>
    </xf>
    <xf numFmtId="0" fontId="34" fillId="0" borderId="0" xfId="0" applyFont="1" applyFill="1" applyBorder="1" applyAlignment="1">
      <alignment vertical="center"/>
    </xf>
    <xf numFmtId="0" fontId="33" fillId="0" borderId="61" xfId="0" applyFont="1" applyFill="1" applyBorder="1" applyAlignment="1">
      <alignment horizontal="right" vertical="center" wrapText="1"/>
    </xf>
    <xf numFmtId="0" fontId="44" fillId="0" borderId="0" xfId="0" applyFont="1" applyAlignment="1">
      <alignment vertical="center"/>
    </xf>
    <xf numFmtId="0" fontId="44" fillId="0" borderId="5" xfId="0" applyFont="1" applyBorder="1" applyAlignment="1">
      <alignment vertical="center"/>
    </xf>
    <xf numFmtId="0" fontId="44" fillId="0" borderId="4" xfId="0" applyFont="1" applyBorder="1" applyAlignment="1">
      <alignment vertical="center"/>
    </xf>
    <xf numFmtId="0" fontId="22" fillId="0" borderId="4" xfId="0" applyFont="1" applyFill="1" applyBorder="1" applyAlignment="1">
      <alignment vertical="center"/>
    </xf>
    <xf numFmtId="0" fontId="22" fillId="0" borderId="4" xfId="0" applyFont="1" applyFill="1" applyBorder="1" applyAlignment="1">
      <alignment vertical="center" wrapText="1"/>
    </xf>
    <xf numFmtId="0" fontId="22" fillId="0" borderId="5" xfId="0" applyFont="1" applyFill="1" applyBorder="1" applyAlignment="1">
      <alignment vertical="center"/>
    </xf>
    <xf numFmtId="0" fontId="22" fillId="0" borderId="26" xfId="0" applyFont="1" applyFill="1" applyBorder="1" applyAlignment="1">
      <alignment vertical="center" wrapText="1"/>
    </xf>
    <xf numFmtId="0" fontId="22" fillId="0" borderId="23" xfId="0" applyFont="1" applyFill="1" applyBorder="1" applyAlignment="1">
      <alignment vertical="center" wrapText="1"/>
    </xf>
    <xf numFmtId="0" fontId="22" fillId="0" borderId="23" xfId="0" applyFont="1" applyFill="1" applyBorder="1" applyAlignment="1">
      <alignment vertical="center"/>
    </xf>
    <xf numFmtId="0" fontId="45" fillId="22" borderId="3" xfId="0" applyFont="1" applyFill="1" applyBorder="1" applyAlignment="1">
      <alignment vertical="center" wrapText="1"/>
    </xf>
    <xf numFmtId="0" fontId="44" fillId="0" borderId="0" xfId="0" applyFont="1" applyBorder="1" applyAlignment="1">
      <alignment vertical="center"/>
    </xf>
    <xf numFmtId="0" fontId="33" fillId="0" borderId="42" xfId="0" applyFont="1" applyBorder="1" applyAlignment="1">
      <alignment horizontal="right" vertical="center" wrapText="1"/>
    </xf>
    <xf numFmtId="0" fontId="45" fillId="22" borderId="3" xfId="0" applyFont="1" applyFill="1" applyBorder="1" applyAlignment="1">
      <alignment horizontal="center" vertical="center" wrapText="1"/>
    </xf>
    <xf numFmtId="0" fontId="33" fillId="0" borderId="27" xfId="0" applyFont="1" applyBorder="1" applyAlignment="1">
      <alignment horizontal="right" vertical="center" wrapText="1"/>
    </xf>
    <xf numFmtId="0" fontId="44" fillId="0" borderId="0" xfId="0" applyFont="1" applyAlignment="1"/>
    <xf numFmtId="0" fontId="44" fillId="0" borderId="0" xfId="0" applyFont="1"/>
    <xf numFmtId="0" fontId="44" fillId="0" borderId="0" xfId="0" applyFont="1" applyBorder="1" applyAlignment="1"/>
    <xf numFmtId="0" fontId="33" fillId="0" borderId="2" xfId="0" applyFont="1" applyBorder="1" applyAlignment="1">
      <alignment horizontal="right" vertical="center" wrapText="1"/>
    </xf>
    <xf numFmtId="0" fontId="44" fillId="0" borderId="5" xfId="0" applyFont="1" applyFill="1" applyBorder="1" applyAlignment="1">
      <alignment horizontal="center" vertical="center"/>
    </xf>
    <xf numFmtId="0" fontId="44" fillId="0" borderId="4" xfId="0" applyFont="1" applyFill="1" applyBorder="1" applyAlignment="1">
      <alignment horizontal="center" vertical="center"/>
    </xf>
    <xf numFmtId="0" fontId="46" fillId="0" borderId="4" xfId="0" applyFont="1" applyFill="1" applyBorder="1" applyAlignment="1">
      <alignment horizontal="center" vertical="center"/>
    </xf>
    <xf numFmtId="0" fontId="44" fillId="0" borderId="4" xfId="0" applyFont="1" applyFill="1" applyBorder="1" applyAlignment="1">
      <alignment vertical="center"/>
    </xf>
    <xf numFmtId="0" fontId="43" fillId="0" borderId="4" xfId="0" applyFont="1" applyFill="1" applyBorder="1" applyAlignment="1">
      <alignment vertical="center" wrapText="1"/>
    </xf>
    <xf numFmtId="0" fontId="44" fillId="0" borderId="0"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21" xfId="0" applyFont="1" applyFill="1" applyBorder="1" applyAlignment="1">
      <alignment horizontal="center" vertical="center"/>
    </xf>
    <xf numFmtId="0" fontId="46" fillId="22" borderId="26" xfId="0" applyFont="1" applyFill="1" applyBorder="1" applyAlignment="1">
      <alignment horizontal="center"/>
    </xf>
    <xf numFmtId="0" fontId="44" fillId="0" borderId="0" xfId="0" applyFont="1" applyBorder="1"/>
    <xf numFmtId="49" fontId="33" fillId="0" borderId="2" xfId="0" applyNumberFormat="1" applyFont="1" applyBorder="1" applyAlignment="1">
      <alignment horizontal="right" vertical="center" shrinkToFit="1"/>
    </xf>
    <xf numFmtId="0" fontId="42" fillId="0" borderId="0" xfId="0" applyFont="1" applyAlignment="1">
      <alignment vertical="center"/>
    </xf>
    <xf numFmtId="0" fontId="47" fillId="6" borderId="2" xfId="0" applyFont="1" applyFill="1" applyBorder="1" applyAlignment="1">
      <alignment horizontal="center" vertical="center"/>
    </xf>
    <xf numFmtId="0" fontId="42" fillId="0" borderId="4" xfId="0" applyFont="1" applyBorder="1" applyAlignment="1">
      <alignment vertical="center"/>
    </xf>
    <xf numFmtId="0" fontId="42" fillId="0" borderId="0" xfId="0" applyFont="1" applyBorder="1" applyAlignment="1">
      <alignment vertical="center"/>
    </xf>
    <xf numFmtId="49" fontId="49" fillId="0" borderId="2" xfId="0" applyNumberFormat="1" applyFont="1" applyBorder="1" applyAlignment="1">
      <alignment horizontal="right" vertical="center" shrinkToFit="1"/>
    </xf>
    <xf numFmtId="0" fontId="49" fillId="0" borderId="0" xfId="0" applyFont="1" applyFill="1"/>
    <xf numFmtId="0" fontId="49" fillId="0" borderId="33" xfId="0" applyFont="1" applyFill="1" applyBorder="1" applyAlignment="1">
      <alignment horizontal="center" vertical="center"/>
    </xf>
    <xf numFmtId="0" fontId="49" fillId="0" borderId="0" xfId="0" applyFont="1" applyFill="1" applyBorder="1" applyAlignment="1">
      <alignment horizontal="center" vertical="center"/>
    </xf>
    <xf numFmtId="0" fontId="18" fillId="29" borderId="16" xfId="0" applyFont="1" applyFill="1" applyBorder="1" applyAlignment="1">
      <alignment horizontal="center" vertical="center" textRotation="90" wrapText="1"/>
    </xf>
    <xf numFmtId="0" fontId="18" fillId="0" borderId="23" xfId="0" applyFont="1" applyFill="1" applyBorder="1" applyAlignment="1">
      <alignment horizontal="center" vertical="center"/>
    </xf>
    <xf numFmtId="0" fontId="18" fillId="29" borderId="15" xfId="0" applyFont="1" applyFill="1" applyBorder="1" applyAlignment="1">
      <alignment horizontal="center" vertical="center" textRotation="90" wrapText="1"/>
    </xf>
    <xf numFmtId="0" fontId="18" fillId="29" borderId="23" xfId="0" applyFont="1" applyFill="1" applyBorder="1" applyAlignment="1">
      <alignment horizontal="center" vertical="center" textRotation="90" wrapText="1"/>
    </xf>
    <xf numFmtId="0" fontId="18" fillId="0" borderId="23" xfId="0" applyFont="1" applyFill="1" applyBorder="1" applyAlignment="1">
      <alignment horizontal="center" vertical="center" textRotation="90"/>
    </xf>
    <xf numFmtId="0" fontId="18" fillId="0" borderId="22" xfId="0" applyFont="1" applyFill="1" applyBorder="1" applyAlignment="1">
      <alignment horizontal="center" vertical="center" textRotation="90"/>
    </xf>
    <xf numFmtId="0" fontId="18" fillId="29" borderId="62" xfId="0" applyFont="1" applyFill="1" applyBorder="1" applyAlignment="1">
      <alignment horizontal="center" vertical="center" textRotation="90" wrapText="1"/>
    </xf>
    <xf numFmtId="0" fontId="18" fillId="29" borderId="44" xfId="0" applyFont="1" applyFill="1" applyBorder="1" applyAlignment="1">
      <alignment horizontal="center" vertical="center" textRotation="90" wrapText="1"/>
    </xf>
    <xf numFmtId="0" fontId="18" fillId="0" borderId="0" xfId="0" applyFont="1" applyFill="1" applyBorder="1" applyAlignment="1">
      <alignment horizontal="center" vertical="center" textRotation="90"/>
    </xf>
    <xf numFmtId="0" fontId="18" fillId="29" borderId="44" xfId="0" applyFont="1" applyFill="1" applyBorder="1" applyAlignment="1">
      <alignment horizontal="center" vertical="center" textRotation="90"/>
    </xf>
    <xf numFmtId="0" fontId="18" fillId="0" borderId="21" xfId="0" applyFont="1" applyFill="1" applyBorder="1" applyAlignment="1">
      <alignment horizontal="center" vertical="center" textRotation="90"/>
    </xf>
    <xf numFmtId="0" fontId="18" fillId="0" borderId="39" xfId="0" applyFont="1" applyFill="1" applyBorder="1" applyAlignment="1">
      <alignment horizontal="center" vertical="center" textRotation="90"/>
    </xf>
    <xf numFmtId="0" fontId="18" fillId="29" borderId="0" xfId="0" applyFont="1" applyFill="1" applyBorder="1" applyAlignment="1">
      <alignment horizontal="center" vertical="center" textRotation="90"/>
    </xf>
    <xf numFmtId="0" fontId="18" fillId="29" borderId="33" xfId="0" applyFont="1" applyFill="1" applyBorder="1" applyAlignment="1">
      <alignment horizontal="center" vertical="center" textRotation="90"/>
    </xf>
    <xf numFmtId="0" fontId="18" fillId="29" borderId="39" xfId="0" applyFont="1" applyFill="1" applyBorder="1" applyAlignment="1">
      <alignment horizontal="center" vertical="center" textRotation="90"/>
    </xf>
    <xf numFmtId="0" fontId="18" fillId="30" borderId="63" xfId="0" applyFont="1" applyFill="1" applyBorder="1" applyAlignment="1">
      <alignment horizontal="center" vertical="center" textRotation="90" wrapText="1"/>
    </xf>
    <xf numFmtId="0" fontId="18" fillId="29" borderId="1" xfId="0" applyFont="1" applyFill="1" applyBorder="1" applyAlignment="1">
      <alignment horizontal="center" vertical="center" textRotation="90"/>
    </xf>
    <xf numFmtId="0" fontId="18" fillId="31" borderId="44" xfId="0" applyFont="1" applyFill="1" applyBorder="1" applyAlignment="1">
      <alignment horizontal="center" vertical="center" textRotation="90" wrapText="1"/>
    </xf>
    <xf numFmtId="0" fontId="50" fillId="29" borderId="44" xfId="0" applyFont="1" applyFill="1" applyBorder="1" applyAlignment="1">
      <alignment horizontal="center" vertical="center" textRotation="90" wrapText="1"/>
    </xf>
    <xf numFmtId="0" fontId="18" fillId="29" borderId="1" xfId="0" applyFont="1" applyFill="1" applyBorder="1" applyAlignment="1">
      <alignment horizontal="center" vertical="center" textRotation="90" wrapText="1"/>
    </xf>
    <xf numFmtId="0" fontId="51" fillId="29" borderId="8" xfId="0" applyFont="1" applyFill="1" applyBorder="1" applyAlignment="1">
      <alignment horizontal="center" vertical="center" textRotation="90"/>
    </xf>
    <xf numFmtId="0" fontId="45" fillId="0" borderId="8" xfId="0" applyFont="1" applyFill="1" applyBorder="1" applyAlignment="1">
      <alignment horizontal="right" vertical="center" wrapText="1"/>
    </xf>
    <xf numFmtId="0" fontId="52" fillId="0" borderId="0" xfId="0" applyFont="1"/>
    <xf numFmtId="0" fontId="41" fillId="0" borderId="9" xfId="0" applyFont="1" applyBorder="1" applyAlignment="1">
      <alignment horizontal="center" vertical="center"/>
    </xf>
    <xf numFmtId="0" fontId="41" fillId="0" borderId="1" xfId="0" applyFont="1" applyBorder="1" applyAlignment="1">
      <alignment horizontal="center" vertical="center"/>
    </xf>
    <xf numFmtId="0" fontId="41" fillId="0" borderId="30" xfId="0" applyFont="1" applyBorder="1" applyAlignment="1">
      <alignment horizontal="center" vertical="center"/>
    </xf>
    <xf numFmtId="0" fontId="41" fillId="0" borderId="8" xfId="0" applyFont="1" applyBorder="1" applyAlignment="1">
      <alignment horizontal="center" vertical="center"/>
    </xf>
    <xf numFmtId="0" fontId="41" fillId="0" borderId="1" xfId="0" applyFont="1" applyFill="1" applyBorder="1" applyAlignment="1">
      <alignment horizontal="center" vertical="center"/>
    </xf>
    <xf numFmtId="0" fontId="41" fillId="5" borderId="1" xfId="0" applyFont="1" applyFill="1" applyBorder="1" applyAlignment="1">
      <alignment horizontal="center" vertical="center"/>
    </xf>
    <xf numFmtId="0" fontId="51" fillId="0" borderId="8" xfId="0" applyFont="1" applyBorder="1" applyAlignment="1">
      <alignment horizontal="center" vertical="center"/>
    </xf>
    <xf numFmtId="0" fontId="52" fillId="0" borderId="0" xfId="0" applyFont="1" applyBorder="1" applyAlignment="1">
      <alignment horizontal="center" vertical="center"/>
    </xf>
    <xf numFmtId="0" fontId="49" fillId="0" borderId="33" xfId="0" applyFont="1" applyBorder="1" applyAlignment="1">
      <alignment horizontal="right" vertical="center"/>
    </xf>
    <xf numFmtId="0" fontId="49" fillId="0" borderId="38" xfId="0" applyFont="1" applyBorder="1" applyAlignment="1">
      <alignment horizontal="right" vertical="center"/>
    </xf>
    <xf numFmtId="0" fontId="45" fillId="0" borderId="0" xfId="0" applyFont="1"/>
    <xf numFmtId="0" fontId="22" fillId="32" borderId="48" xfId="0" applyFont="1" applyFill="1" applyBorder="1" applyAlignment="1">
      <alignment horizontal="center" vertical="center"/>
    </xf>
    <xf numFmtId="0" fontId="45" fillId="0" borderId="0" xfId="0" applyFont="1" applyBorder="1" applyAlignment="1">
      <alignment vertical="center"/>
    </xf>
    <xf numFmtId="0" fontId="11" fillId="33" borderId="20" xfId="0" applyFont="1" applyFill="1" applyBorder="1" applyAlignment="1"/>
    <xf numFmtId="0" fontId="11" fillId="33" borderId="26" xfId="0" applyFont="1" applyFill="1" applyBorder="1" applyAlignment="1"/>
    <xf numFmtId="0" fontId="53" fillId="0" borderId="2" xfId="0" applyFont="1" applyBorder="1" applyAlignment="1">
      <alignment horizontal="right" wrapText="1"/>
    </xf>
    <xf numFmtId="0" fontId="45" fillId="32" borderId="27" xfId="0" applyFont="1" applyFill="1" applyBorder="1" applyAlignment="1">
      <alignment vertical="center"/>
    </xf>
    <xf numFmtId="0" fontId="45" fillId="0" borderId="20" xfId="0" applyFont="1" applyBorder="1" applyAlignment="1">
      <alignment vertical="center"/>
    </xf>
    <xf numFmtId="0" fontId="43" fillId="0" borderId="31" xfId="0" applyFont="1" applyBorder="1" applyAlignment="1">
      <alignment horizontal="right" vertical="center"/>
    </xf>
    <xf numFmtId="0" fontId="0" fillId="0" borderId="0" xfId="0" applyFont="1" applyAlignment="1"/>
    <xf numFmtId="0" fontId="49" fillId="0" borderId="39" xfId="0" applyFont="1" applyBorder="1" applyAlignment="1">
      <alignment horizontal="left" vertical="center" wrapText="1"/>
    </xf>
    <xf numFmtId="0" fontId="49" fillId="0" borderId="0" xfId="0" applyFont="1" applyBorder="1" applyAlignment="1">
      <alignment horizontal="left" vertical="center" wrapText="1"/>
    </xf>
    <xf numFmtId="0" fontId="49" fillId="0" borderId="21" xfId="0" applyFont="1" applyBorder="1" applyAlignment="1">
      <alignment horizontal="right" vertical="center" wrapText="1"/>
    </xf>
    <xf numFmtId="0" fontId="0" fillId="0" borderId="0" xfId="0" applyFont="1" applyAlignment="1">
      <alignment vertical="center"/>
    </xf>
    <xf numFmtId="0" fontId="0" fillId="0" borderId="0" xfId="0" applyFont="1" applyBorder="1" applyAlignment="1">
      <alignment vertical="center"/>
    </xf>
    <xf numFmtId="0" fontId="62" fillId="5" borderId="0" xfId="0" applyFont="1" applyFill="1"/>
    <xf numFmtId="0" fontId="62" fillId="5" borderId="0" xfId="0" applyFont="1" applyFill="1" applyAlignment="1">
      <alignment horizontal="center" vertical="center"/>
    </xf>
    <xf numFmtId="0" fontId="64" fillId="5" borderId="0" xfId="0" applyFont="1" applyFill="1" applyAlignment="1">
      <alignment horizontal="center" vertical="center"/>
    </xf>
    <xf numFmtId="0" fontId="62" fillId="5" borderId="0" xfId="0" applyFont="1" applyFill="1" applyAlignment="1">
      <alignment vertical="center" wrapText="1"/>
    </xf>
    <xf numFmtId="0" fontId="63" fillId="5" borderId="0" xfId="0" applyFont="1" applyFill="1" applyAlignment="1">
      <alignment horizontal="center" vertical="center"/>
    </xf>
    <xf numFmtId="0" fontId="66" fillId="5" borderId="0" xfId="0" applyFont="1" applyFill="1" applyAlignment="1">
      <alignment horizontal="center" vertical="center"/>
    </xf>
    <xf numFmtId="0" fontId="0" fillId="5" borderId="0" xfId="0" applyFill="1" applyAlignment="1">
      <alignment horizontal="left" vertical="center"/>
    </xf>
    <xf numFmtId="0" fontId="62" fillId="5" borderId="0" xfId="0" applyFont="1" applyFill="1" applyAlignment="1">
      <alignment horizontal="left" vertical="center"/>
    </xf>
    <xf numFmtId="0" fontId="62" fillId="5" borderId="0" xfId="0" applyFont="1" applyFill="1" applyAlignment="1">
      <alignment horizontal="left" vertical="center" wrapText="1"/>
    </xf>
    <xf numFmtId="0" fontId="64" fillId="5" borderId="0" xfId="0" applyFont="1" applyFill="1" applyAlignment="1">
      <alignment horizontal="left" vertical="center"/>
    </xf>
    <xf numFmtId="0" fontId="65" fillId="5" borderId="1" xfId="0" applyFont="1" applyFill="1" applyBorder="1" applyAlignment="1">
      <alignment horizontal="center" vertical="center"/>
    </xf>
    <xf numFmtId="0" fontId="63" fillId="5" borderId="1" xfId="0" applyFont="1" applyFill="1" applyBorder="1" applyAlignment="1">
      <alignment horizontal="left" vertical="center" wrapText="1"/>
    </xf>
    <xf numFmtId="0" fontId="63" fillId="5" borderId="40" xfId="0" applyFont="1" applyFill="1" applyBorder="1"/>
    <xf numFmtId="0" fontId="63" fillId="5" borderId="6" xfId="0" applyFont="1" applyFill="1" applyBorder="1" applyAlignment="1">
      <alignment horizontal="left" vertical="center"/>
    </xf>
    <xf numFmtId="0" fontId="65" fillId="5" borderId="6" xfId="0" applyFont="1" applyFill="1" applyBorder="1" applyAlignment="1">
      <alignment horizontal="center" vertical="center"/>
    </xf>
    <xf numFmtId="0" fontId="65" fillId="5" borderId="7" xfId="0" applyFont="1" applyFill="1" applyBorder="1" applyAlignment="1">
      <alignment horizontal="center" vertical="center"/>
    </xf>
    <xf numFmtId="0" fontId="63" fillId="5" borderId="8" xfId="0" applyFont="1" applyFill="1" applyBorder="1"/>
    <xf numFmtId="0" fontId="63" fillId="5" borderId="9" xfId="0" applyFont="1" applyFill="1" applyBorder="1" applyAlignment="1">
      <alignment horizontal="center" vertical="center"/>
    </xf>
    <xf numFmtId="0" fontId="0" fillId="5" borderId="41" xfId="0" applyFill="1" applyBorder="1"/>
    <xf numFmtId="0" fontId="0" fillId="5" borderId="42" xfId="0" applyFont="1" applyFill="1" applyBorder="1" applyAlignment="1">
      <alignment horizontal="left" vertical="center" wrapText="1"/>
    </xf>
    <xf numFmtId="0" fontId="65" fillId="5" borderId="42" xfId="0" applyFont="1" applyFill="1" applyBorder="1" applyAlignment="1">
      <alignment horizontal="center" vertical="center"/>
    </xf>
    <xf numFmtId="0" fontId="0" fillId="5" borderId="43" xfId="0" applyFill="1" applyBorder="1" applyAlignment="1">
      <alignment horizontal="center" vertical="center"/>
    </xf>
    <xf numFmtId="0" fontId="69" fillId="0" borderId="0" xfId="0" applyFont="1" applyAlignment="1">
      <alignment horizontal="left" vertical="top" indent="2"/>
    </xf>
    <xf numFmtId="0" fontId="63" fillId="5" borderId="8" xfId="0" applyFont="1" applyFill="1" applyBorder="1" applyAlignment="1">
      <alignment vertical="center"/>
    </xf>
    <xf numFmtId="0" fontId="63" fillId="5" borderId="1" xfId="0" applyFont="1" applyFill="1" applyBorder="1" applyAlignment="1">
      <alignment horizontal="left" vertical="center"/>
    </xf>
    <xf numFmtId="0" fontId="66" fillId="5" borderId="0" xfId="0" applyFont="1" applyFill="1" applyBorder="1"/>
    <xf numFmtId="0" fontId="62" fillId="5" borderId="0" xfId="0" applyFont="1" applyFill="1" applyBorder="1"/>
    <xf numFmtId="16" fontId="71" fillId="5" borderId="0" xfId="0" applyNumberFormat="1" applyFont="1" applyFill="1" applyBorder="1" applyAlignment="1">
      <alignment vertical="center"/>
    </xf>
    <xf numFmtId="0" fontId="71" fillId="5" borderId="0" xfId="0" applyFont="1" applyFill="1" applyBorder="1" applyAlignment="1">
      <alignment vertical="center"/>
    </xf>
    <xf numFmtId="0" fontId="66" fillId="5" borderId="0" xfId="0" applyFont="1" applyFill="1" applyAlignment="1">
      <alignment horizontal="left"/>
    </xf>
    <xf numFmtId="0" fontId="73" fillId="5" borderId="0" xfId="0" applyFont="1" applyFill="1"/>
    <xf numFmtId="0" fontId="73" fillId="5" borderId="0" xfId="0" applyFont="1" applyFill="1" applyAlignment="1">
      <alignment horizontal="left"/>
    </xf>
    <xf numFmtId="6" fontId="0" fillId="5" borderId="0" xfId="0" applyNumberFormat="1" applyFill="1" applyAlignment="1">
      <alignment horizontal="center" vertical="center"/>
    </xf>
    <xf numFmtId="8" fontId="0" fillId="5" borderId="0" xfId="0" applyNumberFormat="1" applyFill="1" applyAlignment="1">
      <alignment horizontal="center" vertical="center"/>
    </xf>
    <xf numFmtId="8" fontId="0" fillId="0" borderId="11" xfId="0" applyNumberFormat="1" applyBorder="1" applyAlignment="1">
      <alignment horizontal="center" vertical="center"/>
    </xf>
    <xf numFmtId="8" fontId="0" fillId="0" borderId="12" xfId="0" applyNumberFormat="1" applyBorder="1" applyAlignment="1">
      <alignment horizontal="center" vertical="center"/>
    </xf>
    <xf numFmtId="8" fontId="0" fillId="0" borderId="1" xfId="0" applyNumberFormat="1" applyBorder="1" applyAlignment="1">
      <alignment horizontal="center" vertical="center"/>
    </xf>
    <xf numFmtId="8" fontId="0" fillId="0" borderId="9" xfId="0" applyNumberFormat="1" applyBorder="1" applyAlignment="1">
      <alignment horizontal="center" vertical="center"/>
    </xf>
    <xf numFmtId="8" fontId="0" fillId="0" borderId="42" xfId="0" applyNumberFormat="1" applyBorder="1" applyAlignment="1">
      <alignment horizontal="center" vertical="center"/>
    </xf>
    <xf numFmtId="8" fontId="0" fillId="0" borderId="43" xfId="0" applyNumberFormat="1" applyBorder="1" applyAlignment="1">
      <alignment horizontal="center" vertical="center"/>
    </xf>
    <xf numFmtId="0" fontId="0" fillId="5" borderId="0" xfId="0" applyFill="1" applyAlignment="1">
      <alignment vertical="center"/>
    </xf>
    <xf numFmtId="0" fontId="0" fillId="0" borderId="0" xfId="0" applyAlignment="1">
      <alignment vertical="center"/>
    </xf>
    <xf numFmtId="0" fontId="4" fillId="4" borderId="3" xfId="0" applyFont="1" applyFill="1" applyBorder="1" applyAlignment="1">
      <alignment vertical="center"/>
    </xf>
    <xf numFmtId="0" fontId="1" fillId="3" borderId="4" xfId="0" applyFont="1" applyFill="1" applyBorder="1" applyAlignment="1">
      <alignment vertical="center"/>
    </xf>
    <xf numFmtId="0" fontId="0" fillId="0" borderId="10" xfId="0" applyBorder="1" applyAlignment="1">
      <alignment vertical="center"/>
    </xf>
    <xf numFmtId="8" fontId="0" fillId="0" borderId="11" xfId="0" applyNumberFormat="1" applyBorder="1" applyAlignment="1">
      <alignment vertical="center"/>
    </xf>
    <xf numFmtId="0" fontId="5" fillId="0" borderId="8" xfId="1" applyBorder="1" applyAlignment="1">
      <alignment vertical="center"/>
    </xf>
    <xf numFmtId="8" fontId="0" fillId="0" borderId="1" xfId="0" applyNumberFormat="1" applyBorder="1" applyAlignment="1">
      <alignment vertical="center"/>
    </xf>
    <xf numFmtId="0" fontId="5" fillId="0" borderId="41" xfId="1" applyBorder="1" applyAlignment="1">
      <alignment vertical="center"/>
    </xf>
    <xf numFmtId="8" fontId="0" fillId="0" borderId="42" xfId="0" applyNumberFormat="1" applyBorder="1" applyAlignment="1">
      <alignment vertical="center"/>
    </xf>
    <xf numFmtId="0" fontId="4" fillId="4" borderId="44" xfId="0" applyFont="1" applyFill="1" applyBorder="1" applyAlignment="1">
      <alignment vertical="center"/>
    </xf>
    <xf numFmtId="0" fontId="1" fillId="3" borderId="0" xfId="0" applyFont="1" applyFill="1" applyBorder="1" applyAlignment="1">
      <alignment vertical="center"/>
    </xf>
    <xf numFmtId="0" fontId="0" fillId="0" borderId="40" xfId="0" applyBorder="1" applyAlignment="1">
      <alignment vertical="center"/>
    </xf>
    <xf numFmtId="0" fontId="2" fillId="0" borderId="0" xfId="0" applyFont="1" applyAlignment="1">
      <alignment horizontal="center" vertical="center"/>
    </xf>
    <xf numFmtId="8" fontId="75" fillId="0" borderId="1" xfId="0" applyNumberFormat="1" applyFont="1" applyBorder="1" applyAlignment="1">
      <alignment horizontal="center" vertical="center"/>
    </xf>
    <xf numFmtId="8" fontId="75" fillId="0" borderId="11" xfId="0" applyNumberFormat="1" applyFont="1" applyBorder="1" applyAlignment="1">
      <alignment horizontal="center" vertical="center"/>
    </xf>
    <xf numFmtId="166" fontId="0" fillId="0" borderId="6" xfId="0" applyNumberFormat="1" applyBorder="1" applyAlignment="1">
      <alignment horizontal="center" vertical="center"/>
    </xf>
    <xf numFmtId="166" fontId="0" fillId="0" borderId="6" xfId="0" applyNumberFormat="1" applyBorder="1" applyAlignment="1">
      <alignment vertical="center"/>
    </xf>
    <xf numFmtId="166" fontId="0" fillId="0" borderId="7" xfId="0" applyNumberFormat="1" applyBorder="1" applyAlignment="1">
      <alignment horizontal="center" vertical="center"/>
    </xf>
    <xf numFmtId="166" fontId="0" fillId="0" borderId="0" xfId="0" applyNumberFormat="1" applyAlignment="1">
      <alignment vertical="center"/>
    </xf>
    <xf numFmtId="166" fontId="0" fillId="0" borderId="1" xfId="0" applyNumberFormat="1" applyBorder="1" applyAlignment="1">
      <alignment horizontal="center" vertical="center"/>
    </xf>
    <xf numFmtId="166" fontId="0" fillId="0" borderId="1" xfId="0" applyNumberFormat="1" applyBorder="1" applyAlignment="1">
      <alignment vertical="center"/>
    </xf>
    <xf numFmtId="166" fontId="0" fillId="0" borderId="9" xfId="0" applyNumberFormat="1" applyBorder="1" applyAlignment="1">
      <alignment horizontal="center" vertical="center"/>
    </xf>
    <xf numFmtId="166" fontId="0" fillId="0" borderId="42" xfId="0" applyNumberFormat="1" applyBorder="1" applyAlignment="1">
      <alignment horizontal="center" vertical="center"/>
    </xf>
    <xf numFmtId="166" fontId="0" fillId="0" borderId="42" xfId="0" applyNumberFormat="1" applyBorder="1" applyAlignment="1">
      <alignment vertical="center"/>
    </xf>
    <xf numFmtId="166" fontId="0" fillId="0" borderId="43" xfId="0" applyNumberFormat="1" applyBorder="1" applyAlignment="1">
      <alignment horizontal="center" vertical="center"/>
    </xf>
    <xf numFmtId="166" fontId="0" fillId="0" borderId="11" xfId="0" applyNumberFormat="1" applyBorder="1" applyAlignment="1">
      <alignment horizontal="center" vertical="center"/>
    </xf>
    <xf numFmtId="166" fontId="2" fillId="0" borderId="15" xfId="0" applyNumberFormat="1" applyFont="1" applyBorder="1" applyAlignment="1">
      <alignment horizontal="center" vertical="center"/>
    </xf>
    <xf numFmtId="166" fontId="3" fillId="0" borderId="16" xfId="0" applyNumberFormat="1" applyFont="1" applyBorder="1" applyAlignment="1">
      <alignment horizontal="center" vertical="center"/>
    </xf>
    <xf numFmtId="166" fontId="2" fillId="0" borderId="0" xfId="0" applyNumberFormat="1" applyFont="1" applyAlignment="1">
      <alignment horizontal="center" vertical="center"/>
    </xf>
    <xf numFmtId="166" fontId="75" fillId="0" borderId="1" xfId="0" applyNumberFormat="1" applyFont="1" applyBorder="1" applyAlignment="1">
      <alignment horizontal="center" vertical="center"/>
    </xf>
    <xf numFmtId="166" fontId="75" fillId="0" borderId="6" xfId="0" applyNumberFormat="1" applyFont="1" applyBorder="1" applyAlignment="1">
      <alignment horizontal="center" vertical="center"/>
    </xf>
    <xf numFmtId="166" fontId="0" fillId="5" borderId="0" xfId="0" applyNumberFormat="1" applyFill="1" applyAlignment="1">
      <alignment horizontal="center" vertical="center"/>
    </xf>
    <xf numFmtId="166" fontId="0" fillId="5" borderId="0" xfId="0" applyNumberFormat="1" applyFill="1" applyAlignment="1">
      <alignment vertical="center"/>
    </xf>
    <xf numFmtId="0" fontId="76" fillId="0" borderId="33" xfId="0" applyFont="1" applyBorder="1" applyAlignment="1">
      <alignment horizontal="center" vertical="center"/>
    </xf>
    <xf numFmtId="166" fontId="2" fillId="0" borderId="44" xfId="0" applyNumberFormat="1" applyFont="1" applyBorder="1" applyAlignment="1">
      <alignment horizontal="center" vertical="center"/>
    </xf>
    <xf numFmtId="166" fontId="3" fillId="0" borderId="62" xfId="0" applyNumberFormat="1" applyFont="1" applyBorder="1" applyAlignment="1">
      <alignment horizontal="center" vertical="center"/>
    </xf>
    <xf numFmtId="166" fontId="0" fillId="5" borderId="1" xfId="0" applyNumberFormat="1" applyFill="1" applyBorder="1" applyAlignment="1">
      <alignment horizontal="center" vertical="center"/>
    </xf>
    <xf numFmtId="166" fontId="0" fillId="5" borderId="1" xfId="0" applyNumberFormat="1" applyFill="1" applyBorder="1" applyAlignment="1">
      <alignment vertical="center"/>
    </xf>
    <xf numFmtId="166" fontId="75" fillId="0" borderId="11" xfId="0" applyNumberFormat="1" applyFont="1" applyBorder="1" applyAlignment="1">
      <alignment horizontal="center" vertical="center"/>
    </xf>
    <xf numFmtId="0" fontId="2" fillId="5" borderId="1" xfId="0" applyFont="1" applyFill="1" applyBorder="1" applyAlignment="1">
      <alignment vertical="center"/>
    </xf>
    <xf numFmtId="166" fontId="2" fillId="5" borderId="1" xfId="0" applyNumberFormat="1" applyFont="1" applyFill="1" applyBorder="1" applyAlignment="1">
      <alignment horizontal="center" vertical="center"/>
    </xf>
    <xf numFmtId="166" fontId="0" fillId="5" borderId="11" xfId="0" applyNumberFormat="1" applyFill="1" applyBorder="1" applyAlignment="1">
      <alignment horizontal="center" vertical="center"/>
    </xf>
    <xf numFmtId="166" fontId="0" fillId="5" borderId="11" xfId="0" applyNumberFormat="1" applyFill="1" applyBorder="1" applyAlignment="1">
      <alignment vertical="center"/>
    </xf>
    <xf numFmtId="0" fontId="76" fillId="3" borderId="0" xfId="0" applyFont="1" applyFill="1" applyBorder="1" applyAlignment="1">
      <alignment horizontal="center" vertical="center"/>
    </xf>
    <xf numFmtId="166" fontId="2" fillId="3" borderId="0" xfId="0" applyNumberFormat="1" applyFont="1" applyFill="1" applyBorder="1" applyAlignment="1">
      <alignment horizontal="center" vertical="center"/>
    </xf>
    <xf numFmtId="166" fontId="3" fillId="3" borderId="0" xfId="0" applyNumberFormat="1" applyFont="1" applyFill="1" applyBorder="1" applyAlignment="1">
      <alignment horizontal="center" vertical="center"/>
    </xf>
    <xf numFmtId="0" fontId="2" fillId="3" borderId="0" xfId="0" applyFont="1" applyFill="1" applyBorder="1" applyAlignment="1">
      <alignment horizontal="center" vertical="center"/>
    </xf>
    <xf numFmtId="0" fontId="77" fillId="0" borderId="0" xfId="0" applyFont="1"/>
    <xf numFmtId="0" fontId="0" fillId="5" borderId="0" xfId="0" applyFill="1" applyBorder="1"/>
    <xf numFmtId="0" fontId="0" fillId="5" borderId="0" xfId="0" applyFill="1" applyBorder="1" applyAlignment="1">
      <alignment horizontal="center" vertical="center"/>
    </xf>
    <xf numFmtId="0" fontId="68" fillId="39" borderId="33" xfId="0" applyFont="1" applyFill="1" applyBorder="1" applyAlignment="1">
      <alignment horizontal="center" vertical="center"/>
    </xf>
    <xf numFmtId="0" fontId="68" fillId="39" borderId="0" xfId="0" applyFont="1" applyFill="1" applyBorder="1" applyAlignment="1">
      <alignment horizontal="center" vertical="center"/>
    </xf>
    <xf numFmtId="0" fontId="68" fillId="39" borderId="39" xfId="0" applyFont="1" applyFill="1" applyBorder="1" applyAlignment="1">
      <alignment horizontal="center" vertical="center"/>
    </xf>
    <xf numFmtId="0" fontId="0" fillId="5" borderId="1" xfId="0" applyFont="1" applyFill="1" applyBorder="1" applyAlignment="1">
      <alignment horizontal="left" vertical="center" wrapText="1"/>
    </xf>
    <xf numFmtId="0" fontId="0" fillId="5" borderId="1" xfId="0" applyFont="1" applyFill="1" applyBorder="1" applyAlignment="1">
      <alignment horizontal="left" vertical="center"/>
    </xf>
    <xf numFmtId="0" fontId="0" fillId="5" borderId="8" xfId="0" applyFill="1" applyBorder="1"/>
    <xf numFmtId="0" fontId="0" fillId="5" borderId="9" xfId="0" applyFill="1" applyBorder="1" applyAlignment="1">
      <alignment horizontal="center" vertical="center"/>
    </xf>
    <xf numFmtId="0" fontId="77" fillId="0" borderId="42" xfId="0" applyFont="1" applyBorder="1"/>
    <xf numFmtId="166" fontId="75" fillId="5" borderId="11" xfId="0" applyNumberFormat="1" applyFont="1" applyFill="1" applyBorder="1" applyAlignment="1">
      <alignment horizontal="center" vertical="center"/>
    </xf>
    <xf numFmtId="166" fontId="75" fillId="5" borderId="1" xfId="0" applyNumberFormat="1" applyFont="1" applyFill="1" applyBorder="1" applyAlignment="1">
      <alignment horizontal="center" vertical="center"/>
    </xf>
    <xf numFmtId="166" fontId="1" fillId="3" borderId="28" xfId="0" applyNumberFormat="1" applyFont="1" applyFill="1" applyBorder="1" applyAlignment="1">
      <alignment horizontal="center" vertical="center"/>
    </xf>
    <xf numFmtId="166" fontId="1" fillId="3" borderId="23" xfId="0" applyNumberFormat="1" applyFont="1" applyFill="1" applyBorder="1" applyAlignment="1">
      <alignment horizontal="center" vertical="center"/>
    </xf>
    <xf numFmtId="166" fontId="1" fillId="3" borderId="23" xfId="0" applyNumberFormat="1" applyFont="1" applyFill="1" applyBorder="1"/>
    <xf numFmtId="166" fontId="0" fillId="0" borderId="11" xfId="0" applyNumberFormat="1" applyBorder="1"/>
    <xf numFmtId="166" fontId="0" fillId="0" borderId="12" xfId="0" applyNumberFormat="1" applyBorder="1" applyAlignment="1">
      <alignment horizontal="center" vertical="center"/>
    </xf>
    <xf numFmtId="166" fontId="0" fillId="0" borderId="1" xfId="0" applyNumberFormat="1" applyBorder="1"/>
    <xf numFmtId="166" fontId="0" fillId="0" borderId="18" xfId="0" applyNumberFormat="1" applyBorder="1" applyAlignment="1">
      <alignment horizontal="center" vertical="center"/>
    </xf>
    <xf numFmtId="166" fontId="0" fillId="0" borderId="18" xfId="0" applyNumberFormat="1" applyBorder="1"/>
    <xf numFmtId="166" fontId="0" fillId="0" borderId="19" xfId="0" applyNumberFormat="1" applyBorder="1" applyAlignment="1">
      <alignment horizontal="center" vertical="center"/>
    </xf>
    <xf numFmtId="166" fontId="0" fillId="5" borderId="0" xfId="0" applyNumberFormat="1" applyFill="1"/>
    <xf numFmtId="166" fontId="75" fillId="0" borderId="18" xfId="0" applyNumberFormat="1" applyFont="1" applyBorder="1" applyAlignment="1">
      <alignment horizontal="center" vertical="center"/>
    </xf>
    <xf numFmtId="166" fontId="75" fillId="0" borderId="15" xfId="0" applyNumberFormat="1" applyFont="1" applyBorder="1" applyAlignment="1">
      <alignment horizontal="center" vertical="center"/>
    </xf>
    <xf numFmtId="0" fontId="2" fillId="5" borderId="0" xfId="0" applyFont="1" applyFill="1" applyBorder="1" applyAlignment="1">
      <alignment horizontal="center" vertical="center"/>
    </xf>
    <xf numFmtId="6" fontId="0" fillId="5" borderId="0" xfId="0" applyNumberFormat="1" applyFill="1" applyBorder="1" applyAlignment="1">
      <alignment horizontal="center" vertical="center"/>
    </xf>
    <xf numFmtId="0" fontId="2" fillId="5" borderId="0" xfId="0" applyFont="1" applyFill="1" applyBorder="1"/>
    <xf numFmtId="6" fontId="0" fillId="5" borderId="0" xfId="0" applyNumberFormat="1" applyFill="1" applyBorder="1"/>
    <xf numFmtId="0" fontId="2" fillId="5" borderId="0" xfId="0" applyFont="1" applyFill="1" applyBorder="1" applyAlignment="1">
      <alignment horizontal="center"/>
    </xf>
    <xf numFmtId="0" fontId="4" fillId="5" borderId="0" xfId="0" applyFont="1" applyFill="1" applyBorder="1" applyAlignment="1">
      <alignment vertical="center"/>
    </xf>
    <xf numFmtId="6" fontId="0" fillId="0" borderId="34" xfId="0" applyNumberFormat="1" applyFont="1" applyBorder="1" applyAlignment="1">
      <alignment horizontal="center" vertical="center"/>
    </xf>
    <xf numFmtId="6" fontId="75" fillId="0" borderId="34" xfId="0" applyNumberFormat="1" applyFont="1" applyBorder="1" applyAlignment="1">
      <alignment horizontal="center" vertical="center"/>
    </xf>
    <xf numFmtId="6" fontId="75" fillId="0" borderId="6" xfId="0" applyNumberFormat="1" applyFont="1" applyBorder="1" applyAlignment="1">
      <alignment horizontal="center"/>
    </xf>
    <xf numFmtId="6" fontId="75" fillId="0" borderId="18" xfId="0" applyNumberFormat="1" applyFont="1" applyBorder="1" applyAlignment="1">
      <alignment horizontal="center"/>
    </xf>
    <xf numFmtId="6" fontId="75" fillId="0" borderId="15" xfId="0" applyNumberFormat="1" applyFont="1" applyBorder="1" applyAlignment="1">
      <alignment horizontal="center"/>
    </xf>
    <xf numFmtId="0" fontId="77" fillId="5" borderId="0" xfId="0" applyFont="1" applyFill="1"/>
    <xf numFmtId="0" fontId="62" fillId="5" borderId="49" xfId="0" applyFont="1" applyFill="1" applyBorder="1" applyAlignment="1">
      <alignment horizontal="center"/>
    </xf>
    <xf numFmtId="0" fontId="62" fillId="5" borderId="30" xfId="0" applyFont="1" applyFill="1" applyBorder="1" applyAlignment="1">
      <alignment horizontal="center"/>
    </xf>
    <xf numFmtId="0" fontId="67" fillId="2" borderId="46" xfId="0" applyFont="1" applyFill="1" applyBorder="1" applyAlignment="1">
      <alignment horizontal="center" vertical="center"/>
    </xf>
    <xf numFmtId="0" fontId="67" fillId="2" borderId="34" xfId="0" applyFont="1" applyFill="1" applyBorder="1" applyAlignment="1">
      <alignment horizontal="center" vertical="center"/>
    </xf>
    <xf numFmtId="0" fontId="67" fillId="2" borderId="35" xfId="0" applyFont="1" applyFill="1" applyBorder="1" applyAlignment="1">
      <alignment horizontal="center" vertical="center"/>
    </xf>
    <xf numFmtId="0" fontId="67" fillId="2" borderId="66" xfId="0" applyFont="1" applyFill="1" applyBorder="1" applyAlignment="1">
      <alignment horizontal="center" vertical="center"/>
    </xf>
    <xf numFmtId="0" fontId="67" fillId="2" borderId="61" xfId="0" applyFont="1" applyFill="1" applyBorder="1" applyAlignment="1">
      <alignment horizontal="center" vertical="center"/>
    </xf>
    <xf numFmtId="0" fontId="67" fillId="2" borderId="67" xfId="0" applyFont="1" applyFill="1" applyBorder="1" applyAlignment="1">
      <alignment horizontal="center" vertical="center"/>
    </xf>
    <xf numFmtId="0" fontId="63" fillId="5" borderId="11" xfId="0" applyFont="1" applyFill="1" applyBorder="1" applyAlignment="1">
      <alignment horizontal="center" vertical="center"/>
    </xf>
    <xf numFmtId="0" fontId="63" fillId="5" borderId="1" xfId="0" applyFont="1" applyFill="1" applyBorder="1" applyAlignment="1">
      <alignment horizontal="center" vertical="center"/>
    </xf>
    <xf numFmtId="0" fontId="70" fillId="39" borderId="3" xfId="0" applyFont="1" applyFill="1" applyBorder="1" applyAlignment="1">
      <alignment horizontal="center" vertical="center"/>
    </xf>
    <xf numFmtId="0" fontId="70" fillId="39" borderId="5" xfId="0" applyFont="1" applyFill="1" applyBorder="1" applyAlignment="1">
      <alignment horizontal="center" vertical="center"/>
    </xf>
    <xf numFmtId="0" fontId="70" fillId="39" borderId="4" xfId="0" applyFont="1" applyFill="1" applyBorder="1" applyAlignment="1">
      <alignment horizontal="center" vertical="center"/>
    </xf>
    <xf numFmtId="0" fontId="80" fillId="40" borderId="1" xfId="0" applyFont="1" applyFill="1" applyBorder="1" applyAlignment="1">
      <alignment horizontal="center" vertical="center"/>
    </xf>
    <xf numFmtId="0" fontId="80" fillId="40" borderId="1" xfId="0" applyFont="1" applyFill="1" applyBorder="1" applyAlignment="1">
      <alignment horizontal="center" vertical="center" wrapText="1"/>
    </xf>
    <xf numFmtId="0" fontId="63" fillId="5" borderId="11" xfId="0" applyFont="1" applyFill="1" applyBorder="1" applyAlignment="1">
      <alignment horizontal="left" vertical="center"/>
    </xf>
    <xf numFmtId="0" fontId="63" fillId="5" borderId="1" xfId="0" applyFont="1" applyFill="1" applyBorder="1" applyAlignment="1">
      <alignment horizontal="left" vertical="center"/>
    </xf>
    <xf numFmtId="0" fontId="5" fillId="5" borderId="1" xfId="1" applyFill="1" applyBorder="1" applyAlignment="1">
      <alignment horizontal="left" vertical="center"/>
    </xf>
    <xf numFmtId="0" fontId="63" fillId="5" borderId="53" xfId="0" applyFont="1" applyFill="1" applyBorder="1" applyAlignment="1">
      <alignment horizontal="left" vertical="center"/>
    </xf>
    <xf numFmtId="0" fontId="63" fillId="5" borderId="53"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1" fillId="3" borderId="26"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26"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74" fillId="2" borderId="26" xfId="0" applyFont="1" applyFill="1" applyBorder="1" applyAlignment="1">
      <alignment horizontal="center" vertical="center"/>
    </xf>
    <xf numFmtId="0" fontId="74" fillId="2" borderId="20" xfId="0" applyFont="1" applyFill="1" applyBorder="1" applyAlignment="1">
      <alignment horizontal="center" vertical="center"/>
    </xf>
    <xf numFmtId="0" fontId="74" fillId="2" borderId="25" xfId="0" applyFont="1" applyFill="1" applyBorder="1" applyAlignment="1">
      <alignment horizontal="center" vertical="center"/>
    </xf>
    <xf numFmtId="0" fontId="74" fillId="2" borderId="21" xfId="0" applyFont="1" applyFill="1" applyBorder="1" applyAlignment="1">
      <alignment horizontal="center" vertical="center"/>
    </xf>
    <xf numFmtId="0" fontId="74" fillId="2" borderId="0" xfId="0" applyFont="1" applyFill="1" applyBorder="1" applyAlignment="1">
      <alignment horizontal="center" vertical="center"/>
    </xf>
    <xf numFmtId="0" fontId="74" fillId="2" borderId="39" xfId="0" applyFont="1" applyFill="1" applyBorder="1" applyAlignment="1">
      <alignment horizontal="center" vertical="center"/>
    </xf>
    <xf numFmtId="1" fontId="9" fillId="9" borderId="49" xfId="0" applyNumberFormat="1" applyFont="1" applyFill="1" applyBorder="1" applyAlignment="1">
      <alignment horizontal="center" vertical="center"/>
    </xf>
    <xf numFmtId="1" fontId="9" fillId="9" borderId="47" xfId="0" applyNumberFormat="1" applyFont="1" applyFill="1" applyBorder="1" applyAlignment="1">
      <alignment horizontal="center" vertical="center"/>
    </xf>
    <xf numFmtId="1" fontId="9" fillId="9" borderId="48" xfId="0" applyNumberFormat="1" applyFont="1" applyFill="1" applyBorder="1" applyAlignment="1">
      <alignment horizontal="center" vertical="center"/>
    </xf>
    <xf numFmtId="1" fontId="11" fillId="12" borderId="49" xfId="0" applyNumberFormat="1" applyFont="1" applyFill="1" applyBorder="1" applyAlignment="1">
      <alignment horizontal="center" vertical="center" wrapText="1"/>
    </xf>
    <xf numFmtId="1" fontId="11" fillId="12" borderId="47" xfId="0" applyNumberFormat="1" applyFont="1" applyFill="1" applyBorder="1" applyAlignment="1">
      <alignment horizontal="center" vertical="center" wrapText="1"/>
    </xf>
    <xf numFmtId="1" fontId="11" fillId="12" borderId="30" xfId="0" applyNumberFormat="1" applyFont="1" applyFill="1" applyBorder="1" applyAlignment="1">
      <alignment horizontal="center" vertical="center" wrapText="1"/>
    </xf>
    <xf numFmtId="1" fontId="16" fillId="12" borderId="49" xfId="0" applyNumberFormat="1" applyFont="1" applyFill="1" applyBorder="1" applyAlignment="1">
      <alignment horizontal="center" vertical="center" wrapText="1"/>
    </xf>
    <xf numFmtId="1" fontId="16" fillId="12" borderId="47" xfId="0" applyNumberFormat="1" applyFont="1" applyFill="1" applyBorder="1" applyAlignment="1">
      <alignment horizontal="center" vertical="center" wrapText="1"/>
    </xf>
    <xf numFmtId="1" fontId="16" fillId="12" borderId="30" xfId="0" applyNumberFormat="1" applyFont="1" applyFill="1" applyBorder="1" applyAlignment="1">
      <alignment horizontal="center" vertical="center" wrapText="1"/>
    </xf>
    <xf numFmtId="1" fontId="11" fillId="12" borderId="49" xfId="0" applyNumberFormat="1" applyFont="1" applyFill="1" applyBorder="1" applyAlignment="1">
      <alignment horizontal="center" vertical="center"/>
    </xf>
    <xf numFmtId="1" fontId="11" fillId="12" borderId="47" xfId="0" applyNumberFormat="1" applyFont="1" applyFill="1" applyBorder="1" applyAlignment="1">
      <alignment horizontal="center" vertical="center"/>
    </xf>
    <xf numFmtId="1" fontId="11" fillId="12" borderId="30" xfId="0" applyNumberFormat="1" applyFont="1" applyFill="1" applyBorder="1" applyAlignment="1">
      <alignment horizontal="center" vertical="center"/>
    </xf>
    <xf numFmtId="1" fontId="12" fillId="5" borderId="49" xfId="0" applyNumberFormat="1" applyFont="1" applyFill="1" applyBorder="1" applyAlignment="1">
      <alignment horizontal="center" vertical="center" wrapText="1"/>
    </xf>
    <xf numFmtId="1" fontId="12" fillId="5" borderId="30" xfId="0" applyNumberFormat="1" applyFont="1" applyFill="1" applyBorder="1" applyAlignment="1">
      <alignment horizontal="center" vertical="center" wrapText="1"/>
    </xf>
    <xf numFmtId="1" fontId="9" fillId="0" borderId="1" xfId="0" applyNumberFormat="1" applyFont="1" applyFill="1" applyBorder="1" applyAlignment="1">
      <alignment horizontal="center" vertical="center"/>
    </xf>
    <xf numFmtId="1" fontId="9" fillId="0" borderId="49" xfId="0" applyNumberFormat="1" applyFont="1" applyFill="1" applyBorder="1" applyAlignment="1">
      <alignment horizontal="center" vertical="center"/>
    </xf>
    <xf numFmtId="0" fontId="45" fillId="24" borderId="3" xfId="0" applyFont="1" applyFill="1" applyBorder="1" applyAlignment="1">
      <alignment horizontal="center" vertical="center" wrapText="1"/>
    </xf>
    <xf numFmtId="0" fontId="44" fillId="0" borderId="4" xfId="0" applyFont="1" applyBorder="1" applyAlignment="1">
      <alignment vertical="center"/>
    </xf>
    <xf numFmtId="0" fontId="44" fillId="0" borderId="5" xfId="0" applyFont="1" applyBorder="1" applyAlignment="1">
      <alignment vertical="center"/>
    </xf>
    <xf numFmtId="0" fontId="37" fillId="0" borderId="47" xfId="0" applyFont="1" applyFill="1" applyBorder="1" applyAlignment="1">
      <alignment horizontal="center" vertical="center" wrapText="1"/>
    </xf>
    <xf numFmtId="0" fontId="37" fillId="0" borderId="57" xfId="0" applyFont="1" applyFill="1" applyBorder="1" applyAlignment="1">
      <alignment horizontal="center" vertical="center" wrapText="1"/>
    </xf>
    <xf numFmtId="0" fontId="37" fillId="0" borderId="57" xfId="0" applyFont="1" applyFill="1" applyBorder="1" applyAlignment="1">
      <alignment vertical="center" wrapText="1"/>
    </xf>
    <xf numFmtId="0" fontId="37" fillId="0" borderId="47" xfId="0" applyFont="1" applyFill="1" applyBorder="1" applyAlignment="1">
      <alignment vertical="center" wrapText="1"/>
    </xf>
    <xf numFmtId="0" fontId="37" fillId="0" borderId="47" xfId="0" applyFont="1" applyFill="1" applyBorder="1" applyAlignment="1">
      <alignment vertical="center"/>
    </xf>
    <xf numFmtId="0" fontId="45" fillId="23" borderId="4" xfId="0" applyFont="1" applyFill="1" applyBorder="1" applyAlignment="1">
      <alignment horizontal="center" vertical="center" wrapText="1"/>
    </xf>
    <xf numFmtId="0" fontId="37" fillId="21" borderId="49" xfId="0" applyFont="1" applyFill="1" applyBorder="1" applyAlignment="1">
      <alignment horizontal="center" vertical="center" wrapText="1"/>
    </xf>
    <xf numFmtId="0" fontId="37" fillId="21" borderId="47" xfId="0" applyFont="1" applyFill="1" applyBorder="1" applyAlignment="1">
      <alignment horizontal="center" vertical="center" wrapText="1"/>
    </xf>
    <xf numFmtId="0" fontId="37" fillId="21" borderId="30" xfId="0" applyFont="1" applyFill="1" applyBorder="1" applyAlignment="1">
      <alignment horizontal="center" vertical="center" wrapText="1"/>
    </xf>
    <xf numFmtId="0" fontId="42" fillId="12" borderId="49" xfId="0" applyFont="1" applyFill="1" applyBorder="1" applyAlignment="1">
      <alignment horizontal="center" vertical="center" wrapText="1"/>
    </xf>
    <xf numFmtId="0" fontId="42" fillId="12" borderId="47" xfId="0" applyFont="1" applyFill="1" applyBorder="1" applyAlignment="1">
      <alignment horizontal="center" vertical="center" wrapText="1"/>
    </xf>
    <xf numFmtId="0" fontId="42" fillId="12" borderId="30" xfId="0" applyFont="1" applyFill="1" applyBorder="1" applyAlignment="1">
      <alignment horizontal="center" vertical="center" wrapText="1"/>
    </xf>
    <xf numFmtId="0" fontId="43" fillId="15" borderId="21" xfId="0" applyFont="1" applyFill="1" applyBorder="1" applyAlignment="1">
      <alignment horizontal="center" vertical="center" wrapText="1"/>
    </xf>
    <xf numFmtId="0" fontId="43" fillId="15" borderId="0" xfId="0" applyFont="1" applyFill="1" applyBorder="1" applyAlignment="1">
      <alignment horizontal="center" vertical="center" wrapText="1"/>
    </xf>
    <xf numFmtId="0" fontId="43" fillId="15" borderId="20" xfId="0" applyFont="1" applyFill="1" applyBorder="1" applyAlignment="1">
      <alignment horizontal="center" vertical="center" wrapText="1"/>
    </xf>
    <xf numFmtId="0" fontId="42" fillId="22" borderId="3" xfId="0" applyFont="1" applyFill="1" applyBorder="1" applyAlignment="1">
      <alignment horizontal="center" vertical="center" wrapText="1"/>
    </xf>
    <xf numFmtId="0" fontId="42" fillId="22" borderId="4" xfId="0" applyFont="1" applyFill="1" applyBorder="1" applyAlignment="1">
      <alignment horizontal="center" vertical="center" wrapText="1"/>
    </xf>
    <xf numFmtId="0" fontId="42" fillId="22" borderId="5" xfId="0" applyFont="1" applyFill="1" applyBorder="1" applyAlignment="1">
      <alignment horizontal="center" vertical="center" wrapText="1"/>
    </xf>
    <xf numFmtId="0" fontId="42" fillId="12" borderId="57" xfId="0" applyFont="1" applyFill="1" applyBorder="1" applyAlignment="1">
      <alignment horizontal="center" vertical="center" wrapText="1"/>
    </xf>
    <xf numFmtId="0" fontId="40" fillId="0" borderId="53" xfId="0" applyFont="1" applyFill="1" applyBorder="1" applyAlignment="1">
      <alignment horizontal="right" vertical="center" wrapText="1"/>
    </xf>
    <xf numFmtId="0" fontId="40" fillId="0" borderId="11" xfId="0" applyFont="1" applyFill="1" applyBorder="1" applyAlignment="1">
      <alignment horizontal="right" vertical="center" wrapText="1"/>
    </xf>
    <xf numFmtId="0" fontId="41" fillId="21" borderId="49" xfId="0" applyFont="1" applyFill="1" applyBorder="1" applyAlignment="1">
      <alignment horizontal="left" vertical="center" wrapText="1"/>
    </xf>
    <xf numFmtId="0" fontId="41" fillId="21" borderId="47" xfId="0" applyFont="1" applyFill="1" applyBorder="1" applyAlignment="1">
      <alignment horizontal="left" vertical="center" wrapText="1"/>
    </xf>
    <xf numFmtId="0" fontId="15" fillId="7" borderId="52" xfId="0" applyFont="1" applyFill="1" applyBorder="1" applyAlignment="1">
      <alignment horizontal="center" vertical="center"/>
    </xf>
    <xf numFmtId="0" fontId="15" fillId="7" borderId="51" xfId="0" applyFont="1" applyFill="1" applyBorder="1" applyAlignment="1">
      <alignment horizontal="center" vertical="center"/>
    </xf>
    <xf numFmtId="0" fontId="25" fillId="15" borderId="52" xfId="0" applyFont="1" applyFill="1" applyBorder="1" applyAlignment="1">
      <alignment horizontal="center" vertical="center"/>
    </xf>
    <xf numFmtId="0" fontId="25" fillId="15" borderId="51" xfId="0" applyFont="1" applyFill="1" applyBorder="1" applyAlignment="1">
      <alignment horizontal="center" vertical="center"/>
    </xf>
    <xf numFmtId="1" fontId="11" fillId="0" borderId="53" xfId="0" applyNumberFormat="1" applyFont="1" applyBorder="1" applyAlignment="1">
      <alignment horizontal="center" vertical="center" wrapText="1"/>
    </xf>
    <xf numFmtId="1" fontId="11" fillId="0" borderId="11" xfId="0" applyNumberFormat="1" applyFont="1" applyBorder="1" applyAlignment="1">
      <alignment horizontal="center" vertical="center" wrapText="1"/>
    </xf>
    <xf numFmtId="9" fontId="10" fillId="14" borderId="49" xfId="0" applyNumberFormat="1" applyFont="1" applyFill="1" applyBorder="1" applyAlignment="1">
      <alignment horizontal="center" vertical="center" wrapText="1"/>
    </xf>
    <xf numFmtId="9" fontId="10" fillId="14" borderId="47" xfId="0" applyNumberFormat="1" applyFont="1" applyFill="1" applyBorder="1" applyAlignment="1">
      <alignment horizontal="center" vertical="center" wrapText="1"/>
    </xf>
    <xf numFmtId="9" fontId="10" fillId="14" borderId="30" xfId="0" applyNumberFormat="1" applyFont="1" applyFill="1" applyBorder="1" applyAlignment="1">
      <alignment horizontal="center" vertical="center" wrapText="1"/>
    </xf>
    <xf numFmtId="3" fontId="23" fillId="14" borderId="49" xfId="0" applyNumberFormat="1" applyFont="1" applyFill="1" applyBorder="1" applyAlignment="1">
      <alignment horizontal="center" vertical="center" wrapText="1"/>
    </xf>
    <xf numFmtId="3" fontId="23" fillId="14" borderId="47" xfId="0" applyNumberFormat="1" applyFont="1" applyFill="1" applyBorder="1" applyAlignment="1">
      <alignment horizontal="center" vertical="center" wrapText="1"/>
    </xf>
    <xf numFmtId="3" fontId="23" fillId="14" borderId="30" xfId="0" applyNumberFormat="1" applyFont="1" applyFill="1" applyBorder="1" applyAlignment="1">
      <alignment horizontal="center" vertical="center" wrapText="1"/>
    </xf>
    <xf numFmtId="3" fontId="23" fillId="14" borderId="49" xfId="0" applyNumberFormat="1" applyFont="1" applyFill="1" applyBorder="1" applyAlignment="1">
      <alignment horizontal="center" vertical="center"/>
    </xf>
    <xf numFmtId="3" fontId="23" fillId="14" borderId="47" xfId="0" applyNumberFormat="1" applyFont="1" applyFill="1" applyBorder="1" applyAlignment="1">
      <alignment horizontal="center" vertical="center"/>
    </xf>
    <xf numFmtId="3" fontId="23" fillId="14" borderId="30" xfId="0" applyNumberFormat="1" applyFont="1" applyFill="1" applyBorder="1" applyAlignment="1">
      <alignment horizontal="center" vertical="center"/>
    </xf>
    <xf numFmtId="0" fontId="45" fillId="34" borderId="45" xfId="0" applyFont="1" applyFill="1" applyBorder="1" applyAlignment="1">
      <alignment horizontal="center" vertical="center"/>
    </xf>
    <xf numFmtId="0" fontId="45" fillId="34" borderId="59" xfId="0" applyFont="1" applyFill="1" applyBorder="1" applyAlignment="1">
      <alignment horizontal="center" vertical="center"/>
    </xf>
    <xf numFmtId="0" fontId="45" fillId="32" borderId="58" xfId="0" applyFont="1" applyFill="1" applyBorder="1" applyAlignment="1">
      <alignment horizontal="center" vertical="center"/>
    </xf>
    <xf numFmtId="0" fontId="44" fillId="0" borderId="4" xfId="0" applyFont="1" applyBorder="1" applyAlignment="1"/>
    <xf numFmtId="0" fontId="44" fillId="0" borderId="5" xfId="0" applyFont="1" applyBorder="1" applyAlignment="1"/>
    <xf numFmtId="0" fontId="46" fillId="23" borderId="4" xfId="0" applyFont="1" applyFill="1" applyBorder="1" applyAlignment="1">
      <alignment horizontal="center" vertical="center"/>
    </xf>
    <xf numFmtId="0" fontId="44" fillId="0" borderId="4" xfId="0" applyFont="1" applyBorder="1" applyAlignment="1">
      <alignment horizontal="center" vertical="center"/>
    </xf>
    <xf numFmtId="0" fontId="44" fillId="0" borderId="5" xfId="0" applyFont="1" applyBorder="1" applyAlignment="1">
      <alignment horizontal="center" vertical="center"/>
    </xf>
    <xf numFmtId="0" fontId="18" fillId="29" borderId="50" xfId="0" applyFont="1" applyFill="1" applyBorder="1" applyAlignment="1">
      <alignment horizontal="center" vertical="center" textRotation="90"/>
    </xf>
    <xf numFmtId="0" fontId="18" fillId="29" borderId="57" xfId="0" applyFont="1" applyFill="1" applyBorder="1" applyAlignment="1">
      <alignment horizontal="center" vertical="center" textRotation="90"/>
    </xf>
    <xf numFmtId="0" fontId="18" fillId="29" borderId="29" xfId="0" applyFont="1" applyFill="1" applyBorder="1" applyAlignment="1">
      <alignment horizontal="center" vertical="center" textRotation="90"/>
    </xf>
    <xf numFmtId="0" fontId="46" fillId="24" borderId="3" xfId="0" applyFont="1" applyFill="1" applyBorder="1" applyAlignment="1">
      <alignment horizontal="center" vertical="center"/>
    </xf>
    <xf numFmtId="0" fontId="11" fillId="33" borderId="59" xfId="0" applyFont="1" applyFill="1" applyBorder="1" applyAlignment="1">
      <alignment horizontal="center"/>
    </xf>
    <xf numFmtId="0" fontId="11" fillId="33" borderId="37" xfId="0" applyFont="1" applyFill="1" applyBorder="1" applyAlignment="1">
      <alignment horizontal="center"/>
    </xf>
    <xf numFmtId="0" fontId="56" fillId="0" borderId="23" xfId="0" applyFont="1" applyBorder="1" applyAlignment="1">
      <alignment horizontal="left" vertical="center"/>
    </xf>
    <xf numFmtId="0" fontId="55" fillId="38" borderId="26" xfId="0" applyFont="1" applyFill="1" applyBorder="1" applyAlignment="1">
      <alignment horizontal="center" vertical="center"/>
    </xf>
    <xf numFmtId="0" fontId="55" fillId="38" borderId="20" xfId="0" applyFont="1" applyFill="1" applyBorder="1" applyAlignment="1">
      <alignment horizontal="center" vertical="center"/>
    </xf>
    <xf numFmtId="0" fontId="55" fillId="38" borderId="25" xfId="0" applyFont="1" applyFill="1" applyBorder="1" applyAlignment="1">
      <alignment horizontal="center" vertical="center"/>
    </xf>
    <xf numFmtId="0" fontId="52" fillId="37" borderId="53" xfId="0" applyFont="1" applyFill="1" applyBorder="1" applyAlignment="1">
      <alignment horizontal="center" vertical="center"/>
    </xf>
    <xf numFmtId="0" fontId="54" fillId="36" borderId="53" xfId="0" applyFont="1" applyFill="1" applyBorder="1" applyAlignment="1">
      <alignment horizontal="center" vertical="center" wrapText="1"/>
    </xf>
    <xf numFmtId="0" fontId="45" fillId="34" borderId="26" xfId="0" applyFont="1" applyFill="1" applyBorder="1" applyAlignment="1">
      <alignment horizontal="center" vertical="center"/>
    </xf>
    <xf numFmtId="0" fontId="45" fillId="34" borderId="20" xfId="0" applyFont="1" applyFill="1" applyBorder="1" applyAlignment="1">
      <alignment horizontal="center" vertical="center"/>
    </xf>
    <xf numFmtId="0" fontId="45" fillId="34" borderId="64" xfId="0" applyFont="1" applyFill="1" applyBorder="1" applyAlignment="1">
      <alignment horizontal="center" vertical="center"/>
    </xf>
    <xf numFmtId="0" fontId="45" fillId="34" borderId="65" xfId="0" applyFont="1" applyFill="1" applyBorder="1" applyAlignment="1">
      <alignment horizontal="center" vertical="center"/>
    </xf>
    <xf numFmtId="0" fontId="45" fillId="34" borderId="25" xfId="0" applyFont="1" applyFill="1" applyBorder="1" applyAlignment="1">
      <alignment horizontal="center" vertical="center"/>
    </xf>
    <xf numFmtId="0" fontId="45" fillId="34" borderId="37" xfId="0" applyFont="1" applyFill="1" applyBorder="1" applyAlignment="1">
      <alignment horizontal="center" vertical="center"/>
    </xf>
    <xf numFmtId="0" fontId="45" fillId="34" borderId="50" xfId="0" applyFont="1" applyFill="1" applyBorder="1" applyAlignment="1">
      <alignment horizontal="center" vertical="center"/>
    </xf>
    <xf numFmtId="0" fontId="45" fillId="34" borderId="57" xfId="0" applyFont="1" applyFill="1" applyBorder="1" applyAlignment="1">
      <alignment horizontal="center" vertical="center"/>
    </xf>
    <xf numFmtId="0" fontId="54" fillId="35" borderId="49" xfId="0" applyFont="1" applyFill="1" applyBorder="1" applyAlignment="1">
      <alignment horizontal="center" vertical="center" wrapText="1"/>
    </xf>
    <xf numFmtId="0" fontId="54" fillId="35" borderId="47" xfId="0" applyFont="1" applyFill="1" applyBorder="1" applyAlignment="1">
      <alignment horizontal="center" vertical="center" wrapText="1"/>
    </xf>
    <xf numFmtId="0" fontId="54" fillId="35" borderId="30" xfId="0" applyFont="1" applyFill="1" applyBorder="1" applyAlignment="1">
      <alignment horizontal="center" vertical="center" wrapText="1"/>
    </xf>
    <xf numFmtId="0" fontId="45" fillId="34" borderId="60" xfId="0" applyFont="1" applyFill="1" applyBorder="1" applyAlignment="1">
      <alignment horizontal="center" vertical="center"/>
    </xf>
    <xf numFmtId="0" fontId="45" fillId="34" borderId="29" xfId="0" applyFont="1" applyFill="1" applyBorder="1" applyAlignment="1">
      <alignment horizontal="center" vertical="center"/>
    </xf>
    <xf numFmtId="0" fontId="45" fillId="25" borderId="3" xfId="0" applyFont="1" applyFill="1" applyBorder="1" applyAlignment="1">
      <alignment horizontal="center" vertical="center"/>
    </xf>
    <xf numFmtId="0" fontId="45" fillId="25" borderId="4" xfId="0" applyFont="1" applyFill="1" applyBorder="1" applyAlignment="1">
      <alignment horizontal="center" vertical="center"/>
    </xf>
    <xf numFmtId="0" fontId="45" fillId="25" borderId="5" xfId="0" applyFont="1" applyFill="1" applyBorder="1" applyAlignment="1">
      <alignment horizontal="center" vertical="center"/>
    </xf>
    <xf numFmtId="0" fontId="22" fillId="0" borderId="60" xfId="0" applyFont="1" applyFill="1" applyBorder="1" applyAlignment="1">
      <alignment horizontal="center" vertical="center" wrapText="1"/>
    </xf>
    <xf numFmtId="0" fontId="22" fillId="0" borderId="59" xfId="0" applyFont="1" applyFill="1" applyBorder="1" applyAlignment="1">
      <alignment horizontal="center" vertical="center" wrapText="1"/>
    </xf>
    <xf numFmtId="0" fontId="22" fillId="0" borderId="58" xfId="0" applyFont="1" applyFill="1" applyBorder="1" applyAlignment="1">
      <alignment horizontal="center" vertical="center" wrapText="1"/>
    </xf>
    <xf numFmtId="1" fontId="10" fillId="0" borderId="49" xfId="0" applyNumberFormat="1" applyFont="1" applyFill="1" applyBorder="1" applyAlignment="1">
      <alignment horizontal="center" vertical="center" wrapText="1"/>
    </xf>
    <xf numFmtId="1" fontId="10" fillId="0" borderId="30" xfId="0" applyNumberFormat="1" applyFont="1" applyFill="1" applyBorder="1" applyAlignment="1">
      <alignment horizontal="center" vertical="center" wrapText="1"/>
    </xf>
    <xf numFmtId="0" fontId="46" fillId="15" borderId="3" xfId="0" applyFont="1" applyFill="1" applyBorder="1" applyAlignment="1">
      <alignment horizontal="center" vertical="center" wrapText="1"/>
    </xf>
    <xf numFmtId="0" fontId="46" fillId="15" borderId="4" xfId="0" applyFont="1" applyFill="1" applyBorder="1" applyAlignment="1">
      <alignment horizontal="center" vertical="center" wrapText="1"/>
    </xf>
    <xf numFmtId="0" fontId="46" fillId="15" borderId="5" xfId="0" applyFont="1" applyFill="1" applyBorder="1" applyAlignment="1">
      <alignment horizontal="center" vertical="center" wrapText="1"/>
    </xf>
    <xf numFmtId="0" fontId="43" fillId="27" borderId="3" xfId="0" applyFont="1" applyFill="1" applyBorder="1" applyAlignment="1">
      <alignment horizontal="center" vertical="center" wrapText="1"/>
    </xf>
    <xf numFmtId="0" fontId="43" fillId="27" borderId="4" xfId="0" applyFont="1" applyFill="1" applyBorder="1" applyAlignment="1">
      <alignment horizontal="center" vertical="center" wrapText="1"/>
    </xf>
    <xf numFmtId="0" fontId="46" fillId="22" borderId="3" xfId="0" applyFont="1" applyFill="1" applyBorder="1" applyAlignment="1">
      <alignment horizontal="center" vertical="center"/>
    </xf>
    <xf numFmtId="0" fontId="46" fillId="22" borderId="4" xfId="0" applyFont="1" applyFill="1" applyBorder="1" applyAlignment="1">
      <alignment horizontal="center" vertical="center"/>
    </xf>
    <xf numFmtId="0" fontId="46" fillId="22" borderId="5" xfId="0" applyFont="1" applyFill="1" applyBorder="1" applyAlignment="1">
      <alignment horizontal="center" vertical="center"/>
    </xf>
    <xf numFmtId="0" fontId="45" fillId="15" borderId="26" xfId="0" applyFont="1" applyFill="1" applyBorder="1" applyAlignment="1">
      <alignment horizontal="center" vertical="center" wrapText="1"/>
    </xf>
    <xf numFmtId="0" fontId="45" fillId="15" borderId="20" xfId="0" applyFont="1" applyFill="1" applyBorder="1" applyAlignment="1">
      <alignment horizontal="center" vertical="center" wrapText="1"/>
    </xf>
    <xf numFmtId="0" fontId="47" fillId="6" borderId="3" xfId="0" applyFont="1" applyFill="1" applyBorder="1" applyAlignment="1">
      <alignment horizontal="center" vertical="center"/>
    </xf>
    <xf numFmtId="0" fontId="47" fillId="6" borderId="4" xfId="0" applyFont="1" applyFill="1" applyBorder="1" applyAlignment="1">
      <alignment horizontal="center" vertical="center"/>
    </xf>
    <xf numFmtId="0" fontId="47" fillId="6" borderId="23" xfId="0" applyFont="1" applyFill="1" applyBorder="1" applyAlignment="1">
      <alignment horizontal="center" vertical="center"/>
    </xf>
    <xf numFmtId="0" fontId="47" fillId="6" borderId="5" xfId="0" applyFont="1" applyFill="1" applyBorder="1" applyAlignment="1">
      <alignment horizontal="center" vertical="center"/>
    </xf>
    <xf numFmtId="0" fontId="45" fillId="22" borderId="3" xfId="0" applyFont="1" applyFill="1" applyBorder="1" applyAlignment="1">
      <alignment horizontal="center" vertical="center" wrapText="1"/>
    </xf>
    <xf numFmtId="0" fontId="45" fillId="22" borderId="4" xfId="0" applyFont="1" applyFill="1" applyBorder="1" applyAlignment="1">
      <alignment horizontal="center" vertical="center" wrapText="1"/>
    </xf>
    <xf numFmtId="0" fontId="45" fillId="22" borderId="5" xfId="0" applyFont="1" applyFill="1" applyBorder="1" applyAlignment="1">
      <alignment horizontal="center" vertical="center" wrapText="1"/>
    </xf>
    <xf numFmtId="0" fontId="42" fillId="12" borderId="26" xfId="0" applyFont="1" applyFill="1" applyBorder="1" applyAlignment="1">
      <alignment horizontal="center" vertical="center" wrapText="1"/>
    </xf>
    <xf numFmtId="0" fontId="42" fillId="12" borderId="20" xfId="0" applyFont="1" applyFill="1" applyBorder="1" applyAlignment="1">
      <alignment horizontal="center" vertical="center" wrapText="1"/>
    </xf>
    <xf numFmtId="0" fontId="42" fillId="12" borderId="25" xfId="0" applyFont="1" applyFill="1" applyBorder="1" applyAlignment="1">
      <alignment horizontal="center" vertical="center" wrapText="1"/>
    </xf>
    <xf numFmtId="0" fontId="42" fillId="26" borderId="3" xfId="0" applyFont="1" applyFill="1" applyBorder="1" applyAlignment="1">
      <alignment horizontal="center" vertical="center" wrapText="1"/>
    </xf>
    <xf numFmtId="0" fontId="42" fillId="26" borderId="4" xfId="0" applyFont="1" applyFill="1" applyBorder="1" applyAlignment="1">
      <alignment horizontal="center" vertical="center" wrapText="1"/>
    </xf>
    <xf numFmtId="0" fontId="42" fillId="26" borderId="5" xfId="0" applyFont="1" applyFill="1" applyBorder="1" applyAlignment="1">
      <alignment horizontal="center" vertical="center" wrapText="1"/>
    </xf>
    <xf numFmtId="0" fontId="45" fillId="22" borderId="22" xfId="0" applyFont="1" applyFill="1" applyBorder="1" applyAlignment="1">
      <alignment horizontal="center" vertical="center" wrapText="1"/>
    </xf>
    <xf numFmtId="0" fontId="45" fillId="22" borderId="23" xfId="0" applyFont="1" applyFill="1" applyBorder="1" applyAlignment="1">
      <alignment horizontal="center" vertical="center" wrapText="1"/>
    </xf>
    <xf numFmtId="0" fontId="45" fillId="22" borderId="24" xfId="0" applyFont="1" applyFill="1" applyBorder="1" applyAlignment="1">
      <alignment horizontal="center" vertical="center" wrapText="1"/>
    </xf>
    <xf numFmtId="0" fontId="48" fillId="28" borderId="3" xfId="0" applyFont="1" applyFill="1" applyBorder="1" applyAlignment="1">
      <alignment horizontal="center" vertical="center"/>
    </xf>
    <xf numFmtId="0" fontId="48" fillId="28" borderId="4" xfId="0" applyFont="1" applyFill="1" applyBorder="1" applyAlignment="1">
      <alignment horizontal="center" vertical="center"/>
    </xf>
    <xf numFmtId="0" fontId="48" fillId="28" borderId="5" xfId="0" applyFont="1" applyFill="1" applyBorder="1" applyAlignment="1">
      <alignment horizontal="center" vertical="center"/>
    </xf>
    <xf numFmtId="0" fontId="44" fillId="25" borderId="3" xfId="0" applyFont="1" applyFill="1" applyBorder="1" applyAlignment="1">
      <alignment horizontal="center" vertical="center"/>
    </xf>
    <xf numFmtId="0" fontId="44" fillId="25" borderId="4" xfId="0" applyFont="1" applyFill="1" applyBorder="1" applyAlignment="1">
      <alignment horizontal="center" vertical="center"/>
    </xf>
    <xf numFmtId="0" fontId="44" fillId="25" borderId="5" xfId="0" applyFont="1" applyFill="1" applyBorder="1" applyAlignment="1">
      <alignment horizontal="center" vertical="center"/>
    </xf>
    <xf numFmtId="0" fontId="46" fillId="12" borderId="4" xfId="0" applyFont="1" applyFill="1" applyBorder="1" applyAlignment="1">
      <alignment horizontal="center" vertical="center"/>
    </xf>
    <xf numFmtId="0" fontId="46" fillId="12" borderId="5" xfId="0" applyFont="1" applyFill="1" applyBorder="1" applyAlignment="1">
      <alignment horizontal="center" vertical="center"/>
    </xf>
    <xf numFmtId="0" fontId="45" fillId="25" borderId="3" xfId="0" applyFont="1" applyFill="1" applyBorder="1" applyAlignment="1">
      <alignment horizontal="center" vertical="center" wrapText="1"/>
    </xf>
    <xf numFmtId="0" fontId="45" fillId="25" borderId="4" xfId="0" applyFont="1" applyFill="1" applyBorder="1" applyAlignment="1">
      <alignment horizontal="center" vertical="center" wrapText="1"/>
    </xf>
    <xf numFmtId="0" fontId="45" fillId="25" borderId="5" xfId="0" applyFont="1" applyFill="1" applyBorder="1" applyAlignment="1">
      <alignment horizontal="center" vertical="center" wrapText="1"/>
    </xf>
    <xf numFmtId="0" fontId="45" fillId="12" borderId="4" xfId="0" applyFont="1" applyFill="1" applyBorder="1" applyAlignment="1">
      <alignment horizontal="center" vertical="center" wrapText="1"/>
    </xf>
    <xf numFmtId="0" fontId="45" fillId="12" borderId="5" xfId="0" applyFont="1" applyFill="1" applyBorder="1" applyAlignment="1">
      <alignment horizontal="center" vertical="center" wrapText="1"/>
    </xf>
    <xf numFmtId="0" fontId="71" fillId="5" borderId="8" xfId="0" applyFont="1" applyFill="1" applyBorder="1" applyAlignment="1">
      <alignment horizontal="center" vertical="center"/>
    </xf>
    <xf numFmtId="0" fontId="71" fillId="5" borderId="1" xfId="0" applyFont="1" applyFill="1" applyBorder="1" applyAlignment="1">
      <alignment horizontal="center" vertical="center"/>
    </xf>
    <xf numFmtId="16" fontId="71" fillId="5" borderId="1" xfId="0" applyNumberFormat="1" applyFont="1" applyFill="1" applyBorder="1" applyAlignment="1">
      <alignment horizontal="center" vertical="center"/>
    </xf>
    <xf numFmtId="0" fontId="71" fillId="5" borderId="10" xfId="0" applyFont="1" applyFill="1" applyBorder="1" applyAlignment="1">
      <alignment horizontal="center" vertical="center"/>
    </xf>
    <xf numFmtId="0" fontId="71" fillId="5" borderId="11" xfId="0" applyFont="1" applyFill="1" applyBorder="1" applyAlignment="1">
      <alignment horizontal="center" vertical="center"/>
    </xf>
    <xf numFmtId="0" fontId="70" fillId="39" borderId="46" xfId="0" applyFont="1" applyFill="1" applyBorder="1" applyAlignment="1">
      <alignment horizontal="center" vertical="center"/>
    </xf>
    <xf numFmtId="0" fontId="70" fillId="39" borderId="34" xfId="0" applyFont="1" applyFill="1" applyBorder="1" applyAlignment="1">
      <alignment horizontal="center" vertical="center"/>
    </xf>
    <xf numFmtId="0" fontId="70" fillId="39" borderId="35" xfId="0" applyFont="1" applyFill="1" applyBorder="1" applyAlignment="1">
      <alignment horizontal="center" vertical="center"/>
    </xf>
    <xf numFmtId="16" fontId="71" fillId="5" borderId="11" xfId="0" applyNumberFormat="1" applyFont="1" applyFill="1" applyBorder="1" applyAlignment="1">
      <alignment horizontal="center" vertical="center"/>
    </xf>
    <xf numFmtId="0" fontId="67" fillId="2" borderId="3" xfId="0" applyFont="1" applyFill="1" applyBorder="1" applyAlignment="1">
      <alignment horizontal="center" vertical="center"/>
    </xf>
    <xf numFmtId="0" fontId="67" fillId="2" borderId="4" xfId="0" applyFont="1" applyFill="1" applyBorder="1" applyAlignment="1">
      <alignment horizontal="center" vertical="center"/>
    </xf>
    <xf numFmtId="0" fontId="67" fillId="2" borderId="5" xfId="0" applyFont="1" applyFill="1" applyBorder="1" applyAlignment="1">
      <alignment horizontal="center" vertical="center"/>
    </xf>
    <xf numFmtId="0" fontId="72" fillId="5" borderId="0" xfId="0" applyFont="1" applyFill="1" applyAlignment="1">
      <alignment horizontal="right"/>
    </xf>
    <xf numFmtId="0" fontId="71" fillId="5" borderId="14" xfId="0" applyFont="1" applyFill="1" applyBorder="1" applyAlignment="1">
      <alignment horizontal="center" vertical="center"/>
    </xf>
    <xf numFmtId="0" fontId="71" fillId="5" borderId="15" xfId="0" applyFont="1" applyFill="1" applyBorder="1" applyAlignment="1">
      <alignment horizontal="center" vertical="center"/>
    </xf>
    <xf numFmtId="0" fontId="62" fillId="5" borderId="0" xfId="0" applyFont="1" applyFill="1" applyAlignment="1">
      <alignment horizontal="center"/>
    </xf>
    <xf numFmtId="8" fontId="71" fillId="5" borderId="11" xfId="0" applyNumberFormat="1" applyFont="1" applyFill="1" applyBorder="1" applyAlignment="1">
      <alignment horizontal="center" vertical="center"/>
    </xf>
    <xf numFmtId="8" fontId="71" fillId="5" borderId="1" xfId="0" applyNumberFormat="1" applyFont="1" applyFill="1" applyBorder="1" applyAlignment="1">
      <alignment horizontal="center" vertical="center"/>
    </xf>
    <xf numFmtId="6" fontId="71" fillId="5" borderId="18" xfId="0" applyNumberFormat="1" applyFont="1" applyFill="1" applyBorder="1" applyAlignment="1">
      <alignment horizontal="center" vertical="center"/>
    </xf>
    <xf numFmtId="0" fontId="71" fillId="5" borderId="18" xfId="0" applyFont="1" applyFill="1" applyBorder="1" applyAlignment="1">
      <alignment horizontal="center" vertical="center"/>
    </xf>
    <xf numFmtId="0" fontId="71" fillId="5" borderId="12" xfId="0" applyFont="1" applyFill="1" applyBorder="1" applyAlignment="1">
      <alignment horizontal="center" vertical="center"/>
    </xf>
    <xf numFmtId="0" fontId="71" fillId="5" borderId="9" xfId="0" applyFont="1" applyFill="1" applyBorder="1" applyAlignment="1">
      <alignment horizontal="center" vertical="center"/>
    </xf>
    <xf numFmtId="16" fontId="71" fillId="5" borderId="18" xfId="0" applyNumberFormat="1" applyFont="1" applyFill="1" applyBorder="1" applyAlignment="1">
      <alignment horizontal="center" vertical="center"/>
    </xf>
    <xf numFmtId="0" fontId="71" fillId="5" borderId="19" xfId="0" applyFont="1" applyFill="1" applyBorder="1" applyAlignment="1">
      <alignment horizontal="center" vertical="center"/>
    </xf>
    <xf numFmtId="0" fontId="71" fillId="5" borderId="17" xfId="0" applyFont="1" applyFill="1" applyBorder="1" applyAlignment="1">
      <alignment horizontal="center" vertical="center"/>
    </xf>
    <xf numFmtId="8" fontId="71" fillId="5" borderId="15" xfId="0" applyNumberFormat="1" applyFont="1" applyFill="1" applyBorder="1" applyAlignment="1">
      <alignment horizontal="center" vertical="center"/>
    </xf>
    <xf numFmtId="8" fontId="71" fillId="5" borderId="16" xfId="0" applyNumberFormat="1" applyFont="1" applyFill="1" applyBorder="1" applyAlignment="1">
      <alignment horizontal="center" vertical="center"/>
    </xf>
    <xf numFmtId="0" fontId="72" fillId="5" borderId="0" xfId="0" applyFont="1" applyFill="1" applyAlignment="1">
      <alignment horizontal="left"/>
    </xf>
  </cellXfs>
  <cellStyles count="2">
    <cellStyle name="Hyperlink" xfId="1" builtinId="8"/>
    <cellStyle name="Normal" xfId="0" builtinId="0"/>
  </cellStyles>
  <dxfs count="2">
    <dxf>
      <font>
        <color rgb="FF9C0006"/>
      </font>
    </dxf>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485775</xdr:colOff>
      <xdr:row>1</xdr:row>
      <xdr:rowOff>142875</xdr:rowOff>
    </xdr:from>
    <xdr:to>
      <xdr:col>11</xdr:col>
      <xdr:colOff>581025</xdr:colOff>
      <xdr:row>11</xdr:row>
      <xdr:rowOff>171450</xdr:rowOff>
    </xdr:to>
    <xdr:sp macro="" textlink="">
      <xdr:nvSpPr>
        <xdr:cNvPr id="2" name="TextBox 1"/>
        <xdr:cNvSpPr txBox="1"/>
      </xdr:nvSpPr>
      <xdr:spPr>
        <a:xfrm>
          <a:off x="485775" y="333375"/>
          <a:ext cx="6800850" cy="1933575"/>
        </a:xfrm>
        <a:prstGeom prst="rect">
          <a:avLst/>
        </a:prstGeom>
        <a:solidFill>
          <a:schemeClr val="accent1"/>
        </a:solidFill>
        <a:ln w="76200" cmpd="sng">
          <a:solidFill>
            <a:srgbClr val="00B0F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000" b="1">
              <a:solidFill>
                <a:schemeClr val="bg1"/>
              </a:solidFill>
            </a:rPr>
            <a:t>Notes from Kickoff Call</a:t>
          </a:r>
        </a:p>
        <a:p>
          <a:r>
            <a:rPr lang="en-US" sz="3000" b="1">
              <a:solidFill>
                <a:schemeClr val="bg1"/>
              </a:solidFill>
            </a:rPr>
            <a:t>Notes from Discovery</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485775</xdr:colOff>
      <xdr:row>2</xdr:row>
      <xdr:rowOff>9525</xdr:rowOff>
    </xdr:from>
    <xdr:to>
      <xdr:col>11</xdr:col>
      <xdr:colOff>581025</xdr:colOff>
      <xdr:row>12</xdr:row>
      <xdr:rowOff>38100</xdr:rowOff>
    </xdr:to>
    <xdr:sp macro="" textlink="">
      <xdr:nvSpPr>
        <xdr:cNvPr id="2" name="TextBox 1"/>
        <xdr:cNvSpPr txBox="1"/>
      </xdr:nvSpPr>
      <xdr:spPr>
        <a:xfrm>
          <a:off x="485775" y="390525"/>
          <a:ext cx="6800850" cy="1933575"/>
        </a:xfrm>
        <a:prstGeom prst="rect">
          <a:avLst/>
        </a:prstGeom>
        <a:solidFill>
          <a:schemeClr val="accent1"/>
        </a:solidFill>
        <a:ln w="76200" cmpd="sng">
          <a:solidFill>
            <a:srgbClr val="00B0F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000" b="1">
              <a:solidFill>
                <a:schemeClr val="bg1"/>
              </a:solidFill>
            </a:rPr>
            <a:t>Strategy &amp; Goals Outline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3</xdr:row>
      <xdr:rowOff>0</xdr:rowOff>
    </xdr:from>
    <xdr:to>
      <xdr:col>13</xdr:col>
      <xdr:colOff>95250</xdr:colOff>
      <xdr:row>13</xdr:row>
      <xdr:rowOff>28575</xdr:rowOff>
    </xdr:to>
    <xdr:sp macro="" textlink="">
      <xdr:nvSpPr>
        <xdr:cNvPr id="2" name="TextBox 1"/>
        <xdr:cNvSpPr txBox="1"/>
      </xdr:nvSpPr>
      <xdr:spPr>
        <a:xfrm>
          <a:off x="1219200" y="571500"/>
          <a:ext cx="6800850" cy="1933575"/>
        </a:xfrm>
        <a:prstGeom prst="rect">
          <a:avLst/>
        </a:prstGeom>
        <a:solidFill>
          <a:schemeClr val="accent1"/>
        </a:solidFill>
        <a:ln w="76200" cmpd="sng">
          <a:solidFill>
            <a:srgbClr val="00B0F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000" b="1">
              <a:solidFill>
                <a:schemeClr val="bg1"/>
              </a:solidFill>
            </a:rPr>
            <a:t>Create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600075</xdr:colOff>
      <xdr:row>1</xdr:row>
      <xdr:rowOff>0</xdr:rowOff>
    </xdr:from>
    <xdr:to>
      <xdr:col>10</xdr:col>
      <xdr:colOff>400050</xdr:colOff>
      <xdr:row>6</xdr:row>
      <xdr:rowOff>76200</xdr:rowOff>
    </xdr:to>
    <xdr:sp macro="" textlink="">
      <xdr:nvSpPr>
        <xdr:cNvPr id="2" name="TextBox 1"/>
        <xdr:cNvSpPr txBox="1"/>
      </xdr:nvSpPr>
      <xdr:spPr>
        <a:xfrm>
          <a:off x="600075" y="190500"/>
          <a:ext cx="10086975" cy="1028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We will update this on a monthly basis with actual</a:t>
          </a:r>
          <a:r>
            <a:rPr lang="en-US" sz="1100" baseline="0"/>
            <a:t> spend so we're all on the same page in terms of remaining/leftover budget. </a:t>
          </a:r>
          <a:r>
            <a:rPr lang="en-US" sz="1100" b="0" i="0" u="none" strike="noStrike">
              <a:solidFill>
                <a:schemeClr val="dk1"/>
              </a:solidFill>
              <a:effectLst/>
              <a:latin typeface="+mn-lt"/>
              <a:ea typeface="+mn-ea"/>
              <a:cs typeface="+mn-cs"/>
            </a:rPr>
            <a:t>     </a:t>
          </a:r>
          <a:endParaRPr lang="en-US"/>
        </a:p>
        <a:p>
          <a:pPr marL="171450" indent="-171450">
            <a:buFont typeface="Arial" pitchFamily="34" charset="0"/>
            <a:buChar char="•"/>
          </a:pPr>
          <a:r>
            <a:rPr lang="en-US" sz="1100" baseline="0"/>
            <a:t>Actual spend will be denoted in </a:t>
          </a:r>
          <a:r>
            <a:rPr lang="en-US" sz="1100" b="1" i="1" baseline="0"/>
            <a:t>bolded italics </a:t>
          </a:r>
          <a:r>
            <a:rPr lang="en-US" sz="1100" b="0" i="0" baseline="0"/>
            <a:t>so it's clearly differentiated from estimated spend. </a:t>
          </a:r>
        </a:p>
        <a:p>
          <a:pPr marL="171450" indent="-171450">
            <a:buFont typeface="Arial" pitchFamily="34" charset="0"/>
            <a:buChar char="•"/>
          </a:pPr>
          <a:r>
            <a:rPr lang="en-US" sz="1100" b="0" i="0" baseline="0"/>
            <a:t>Total Initiatve and Always On leftover budget can be found in rows 33 and below. These will be updated on a monthly basis.</a:t>
          </a:r>
        </a:p>
        <a:p>
          <a:pPr marL="171450" indent="-171450">
            <a:buFont typeface="Arial" pitchFamily="34" charset="0"/>
            <a:buChar char="•"/>
          </a:pPr>
          <a:endParaRPr lang="en-US" sz="1100" b="0" i="0" baseline="0"/>
        </a:p>
        <a:p>
          <a:pPr marL="0" indent="0">
            <a:buFont typeface="Arial" pitchFamily="34" charset="0"/>
            <a:buNone/>
          </a:pPr>
          <a:r>
            <a:rPr lang="en-US" sz="1100" b="1" i="1" baseline="0"/>
            <a:t>February budgets (below) = actual spend, including Jan 30th and Jan 31st.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12</xdr:row>
      <xdr:rowOff>0</xdr:rowOff>
    </xdr:from>
    <xdr:to>
      <xdr:col>17</xdr:col>
      <xdr:colOff>0</xdr:colOff>
      <xdr:row>24</xdr:row>
      <xdr:rowOff>66675</xdr:rowOff>
    </xdr:to>
    <xdr:sp macro="" textlink="">
      <xdr:nvSpPr>
        <xdr:cNvPr id="2" name="TextBox 1"/>
        <xdr:cNvSpPr txBox="1"/>
      </xdr:nvSpPr>
      <xdr:spPr>
        <a:xfrm>
          <a:off x="609600" y="3305175"/>
          <a:ext cx="8134350" cy="223837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lvl="1"/>
          <a:r>
            <a:rPr lang="en-GB" sz="1100">
              <a:solidFill>
                <a:schemeClr val="dk1"/>
              </a:solidFill>
              <a:effectLst/>
              <a:latin typeface="+mn-lt"/>
              <a:ea typeface="+mn-ea"/>
              <a:cs typeface="+mn-cs"/>
            </a:rPr>
            <a:t>*Secondary Message: Seafood Offerings for Lent, but not limited to (POC is currently planned)</a:t>
          </a:r>
          <a:endParaRPr lang="en-US" sz="1600">
            <a:solidFill>
              <a:schemeClr val="dk1"/>
            </a:solidFill>
            <a:effectLst/>
            <a:latin typeface="+mn-lt"/>
            <a:ea typeface="+mn-ea"/>
            <a:cs typeface="+mn-cs"/>
          </a:endParaRPr>
        </a:p>
        <a:p>
          <a:pPr lvl="2"/>
          <a:r>
            <a:rPr lang="en-GB" sz="1100">
              <a:solidFill>
                <a:schemeClr val="dk1"/>
              </a:solidFill>
              <a:effectLst/>
              <a:latin typeface="+mn-lt"/>
              <a:ea typeface="+mn-ea"/>
              <a:cs typeface="+mn-cs"/>
            </a:rPr>
            <a:t>Limited Time Only offer (2/20 – 4/8)</a:t>
          </a:r>
          <a:endParaRPr lang="en-US" sz="1600">
            <a:solidFill>
              <a:schemeClr val="dk1"/>
            </a:solidFill>
            <a:effectLst/>
            <a:latin typeface="+mn-lt"/>
            <a:ea typeface="+mn-ea"/>
            <a:cs typeface="+mn-cs"/>
          </a:endParaRPr>
        </a:p>
        <a:p>
          <a:pPr lvl="2"/>
          <a:r>
            <a:rPr lang="en-GB" sz="1100">
              <a:solidFill>
                <a:schemeClr val="dk1"/>
              </a:solidFill>
              <a:effectLst/>
              <a:latin typeface="+mn-lt"/>
              <a:ea typeface="+mn-ea"/>
              <a:cs typeface="+mn-cs"/>
            </a:rPr>
            <a:t>Message/Retail offer: </a:t>
          </a:r>
          <a:endParaRPr lang="en-US" sz="1600">
            <a:solidFill>
              <a:schemeClr val="dk1"/>
            </a:solidFill>
            <a:effectLst/>
            <a:latin typeface="+mn-lt"/>
            <a:ea typeface="+mn-ea"/>
            <a:cs typeface="+mn-cs"/>
          </a:endParaRPr>
        </a:p>
        <a:p>
          <a:pPr lvl="3"/>
          <a:r>
            <a:rPr lang="en-GB" sz="1100">
              <a:solidFill>
                <a:schemeClr val="dk1"/>
              </a:solidFill>
              <a:effectLst/>
              <a:latin typeface="+mn-lt"/>
              <a:ea typeface="+mn-ea"/>
              <a:cs typeface="+mn-cs"/>
            </a:rPr>
            <a:t>White Castle has the seafood quality and variety to please everybody. Try White Castle’s Seafood Family Meal. Order online today (Product/price TBD)</a:t>
          </a:r>
          <a:endParaRPr lang="en-US" sz="1600">
            <a:solidFill>
              <a:schemeClr val="dk1"/>
            </a:solidFill>
            <a:effectLst/>
            <a:latin typeface="+mn-lt"/>
            <a:ea typeface="+mn-ea"/>
            <a:cs typeface="+mn-cs"/>
          </a:endParaRPr>
        </a:p>
        <a:p>
          <a:pPr lvl="2"/>
          <a:r>
            <a:rPr lang="en-GB" sz="1100">
              <a:solidFill>
                <a:schemeClr val="dk1"/>
              </a:solidFill>
              <a:effectLst/>
              <a:latin typeface="+mn-lt"/>
              <a:ea typeface="+mn-ea"/>
              <a:cs typeface="+mn-cs"/>
            </a:rPr>
            <a:t>Community: </a:t>
          </a:r>
          <a:endParaRPr lang="en-US" sz="1600">
            <a:solidFill>
              <a:schemeClr val="dk1"/>
            </a:solidFill>
            <a:effectLst/>
            <a:latin typeface="+mn-lt"/>
            <a:ea typeface="+mn-ea"/>
            <a:cs typeface="+mn-cs"/>
          </a:endParaRPr>
        </a:p>
        <a:p>
          <a:pPr lvl="3"/>
          <a:r>
            <a:rPr lang="en-GB" sz="1100">
              <a:solidFill>
                <a:schemeClr val="dk1"/>
              </a:solidFill>
              <a:effectLst/>
              <a:latin typeface="+mn-lt"/>
              <a:ea typeface="+mn-ea"/>
              <a:cs typeface="+mn-cs"/>
            </a:rPr>
            <a:t>Primary: The community of consumers who seek a variety of quality seafood products for a reasonable costs. </a:t>
          </a:r>
          <a:endParaRPr lang="en-US" sz="1600">
            <a:solidFill>
              <a:schemeClr val="dk1"/>
            </a:solidFill>
            <a:effectLst/>
            <a:latin typeface="+mn-lt"/>
            <a:ea typeface="+mn-ea"/>
            <a:cs typeface="+mn-cs"/>
          </a:endParaRPr>
        </a:p>
        <a:p>
          <a:pPr lvl="3"/>
          <a:r>
            <a:rPr lang="en-GB" sz="1100">
              <a:solidFill>
                <a:schemeClr val="dk1"/>
              </a:solidFill>
              <a:effectLst/>
              <a:latin typeface="+mn-lt"/>
              <a:ea typeface="+mn-ea"/>
              <a:cs typeface="+mn-cs"/>
            </a:rPr>
            <a:t>Secondary: The community of consumers who abide by the observational laws of Lent. </a:t>
          </a:r>
          <a:endParaRPr lang="en-US" sz="1600">
            <a:solidFill>
              <a:schemeClr val="dk1"/>
            </a:solidFill>
            <a:effectLst/>
            <a:latin typeface="+mn-lt"/>
            <a:ea typeface="+mn-ea"/>
            <a:cs typeface="+mn-cs"/>
          </a:endParaRPr>
        </a:p>
        <a:p>
          <a:pPr lvl="2"/>
          <a:r>
            <a:rPr lang="en-GB" sz="1100">
              <a:solidFill>
                <a:schemeClr val="dk1"/>
              </a:solidFill>
              <a:effectLst/>
              <a:latin typeface="+mn-lt"/>
              <a:ea typeface="+mn-ea"/>
              <a:cs typeface="+mn-cs"/>
            </a:rPr>
            <a:t>Current Seafood offerings: Fish Sliders (system-wide) and Fish Nibblers (system-wide) and Clam Strips (select Regions) </a:t>
          </a:r>
          <a:endParaRPr lang="en-US" sz="1600">
            <a:solidFill>
              <a:schemeClr val="dk1"/>
            </a:solidFill>
            <a:effectLst/>
            <a:latin typeface="+mn-lt"/>
            <a:ea typeface="+mn-ea"/>
            <a:cs typeface="+mn-cs"/>
          </a:endParaRPr>
        </a:p>
        <a:p>
          <a:pPr lvl="2"/>
          <a:r>
            <a:rPr lang="en-GB" sz="1100">
              <a:solidFill>
                <a:schemeClr val="dk1"/>
              </a:solidFill>
              <a:effectLst/>
              <a:latin typeface="+mn-lt"/>
              <a:ea typeface="+mn-ea"/>
              <a:cs typeface="+mn-cs"/>
            </a:rPr>
            <a:t>COUPON: BOGO Fish Nibblers coupon on Facebook/email (to be created once POC concepts are complete)</a:t>
          </a:r>
          <a:endParaRPr lang="en-US" sz="1600">
            <a:solidFill>
              <a:schemeClr val="dk1"/>
            </a:solidFill>
            <a:effectLst/>
            <a:latin typeface="+mn-lt"/>
            <a:ea typeface="+mn-ea"/>
            <a:cs typeface="+mn-cs"/>
          </a:endParaRPr>
        </a:p>
        <a:p>
          <a:endParaRPr lang="en-US" sz="1100"/>
        </a:p>
      </xdr:txBody>
    </xdr:sp>
    <xdr:clientData/>
  </xdr:twoCellAnchor>
  <xdr:twoCellAnchor>
    <xdr:from>
      <xdr:col>0</xdr:col>
      <xdr:colOff>590550</xdr:colOff>
      <xdr:row>27</xdr:row>
      <xdr:rowOff>9525</xdr:rowOff>
    </xdr:from>
    <xdr:to>
      <xdr:col>17</xdr:col>
      <xdr:colOff>0</xdr:colOff>
      <xdr:row>43</xdr:row>
      <xdr:rowOff>0</xdr:rowOff>
    </xdr:to>
    <xdr:sp macro="" textlink="">
      <xdr:nvSpPr>
        <xdr:cNvPr id="3" name="TextBox 2"/>
        <xdr:cNvSpPr txBox="1"/>
      </xdr:nvSpPr>
      <xdr:spPr>
        <a:xfrm>
          <a:off x="590550" y="6143625"/>
          <a:ext cx="8153400" cy="288607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lvl="1"/>
          <a:r>
            <a:rPr lang="en-GB" sz="1100" b="1">
              <a:solidFill>
                <a:schemeClr val="dk1"/>
              </a:solidFill>
              <a:effectLst/>
              <a:latin typeface="+mn-lt"/>
              <a:ea typeface="+mn-ea"/>
              <a:cs typeface="+mn-cs"/>
            </a:rPr>
            <a:t>*Primary Message:</a:t>
          </a:r>
          <a:r>
            <a:rPr lang="en-GB" sz="1100">
              <a:solidFill>
                <a:schemeClr val="dk1"/>
              </a:solidFill>
              <a:effectLst/>
              <a:latin typeface="+mn-lt"/>
              <a:ea typeface="+mn-ea"/>
              <a:cs typeface="+mn-cs"/>
            </a:rPr>
            <a:t> The Ring is the Thing (TV, Radio and POC are currently planned)  </a:t>
          </a:r>
          <a:endParaRPr lang="en-US" sz="1600">
            <a:solidFill>
              <a:schemeClr val="dk1"/>
            </a:solidFill>
            <a:effectLst/>
            <a:latin typeface="+mn-lt"/>
            <a:ea typeface="+mn-ea"/>
            <a:cs typeface="+mn-cs"/>
          </a:endParaRPr>
        </a:p>
        <a:p>
          <a:pPr lvl="2"/>
          <a:r>
            <a:rPr lang="en-GB" sz="1100">
              <a:solidFill>
                <a:schemeClr val="dk1"/>
              </a:solidFill>
              <a:effectLst/>
              <a:latin typeface="+mn-lt"/>
              <a:ea typeface="+mn-ea"/>
              <a:cs typeface="+mn-cs"/>
            </a:rPr>
            <a:t>Limited Time Only offer (3/19 – 4/28)</a:t>
          </a:r>
          <a:endParaRPr lang="en-US" sz="1600">
            <a:solidFill>
              <a:schemeClr val="dk1"/>
            </a:solidFill>
            <a:effectLst/>
            <a:latin typeface="+mn-lt"/>
            <a:ea typeface="+mn-ea"/>
            <a:cs typeface="+mn-cs"/>
          </a:endParaRPr>
        </a:p>
        <a:p>
          <a:pPr lvl="2"/>
          <a:r>
            <a:rPr lang="en-GB" sz="1100">
              <a:solidFill>
                <a:schemeClr val="dk1"/>
              </a:solidFill>
              <a:effectLst/>
              <a:latin typeface="+mn-lt"/>
              <a:ea typeface="+mn-ea"/>
              <a:cs typeface="+mn-cs"/>
            </a:rPr>
            <a:t>Retail offers:</a:t>
          </a:r>
          <a:endParaRPr lang="en-US" sz="1600">
            <a:solidFill>
              <a:schemeClr val="dk1"/>
            </a:solidFill>
            <a:effectLst/>
            <a:latin typeface="+mn-lt"/>
            <a:ea typeface="+mn-ea"/>
            <a:cs typeface="+mn-cs"/>
          </a:endParaRPr>
        </a:p>
        <a:p>
          <a:pPr lvl="3"/>
          <a:r>
            <a:rPr lang="en-GB" sz="1100">
              <a:solidFill>
                <a:schemeClr val="dk1"/>
              </a:solidFill>
              <a:effectLst/>
              <a:latin typeface="+mn-lt"/>
              <a:ea typeface="+mn-ea"/>
              <a:cs typeface="+mn-cs"/>
            </a:rPr>
            <a:t>Primary: Sack of 20 Chicken Rings for $4.99 (Original, Ranch and Buffalo)</a:t>
          </a:r>
          <a:endParaRPr lang="en-US" sz="1600">
            <a:solidFill>
              <a:schemeClr val="dk1"/>
            </a:solidFill>
            <a:effectLst/>
            <a:latin typeface="+mn-lt"/>
            <a:ea typeface="+mn-ea"/>
            <a:cs typeface="+mn-cs"/>
          </a:endParaRPr>
        </a:p>
        <a:p>
          <a:pPr lvl="3"/>
          <a:r>
            <a:rPr lang="en-GB" sz="1100">
              <a:solidFill>
                <a:schemeClr val="dk1"/>
              </a:solidFill>
              <a:effectLst/>
              <a:latin typeface="+mn-lt"/>
              <a:ea typeface="+mn-ea"/>
              <a:cs typeface="+mn-cs"/>
            </a:rPr>
            <a:t>Secondary: Bundled meal of 20 chicken rings, 10 original sliders and a sack of fries for $12.99 </a:t>
          </a:r>
          <a:endParaRPr lang="en-US" sz="1600">
            <a:solidFill>
              <a:schemeClr val="dk1"/>
            </a:solidFill>
            <a:effectLst/>
            <a:latin typeface="+mn-lt"/>
            <a:ea typeface="+mn-ea"/>
            <a:cs typeface="+mn-cs"/>
          </a:endParaRPr>
        </a:p>
        <a:p>
          <a:pPr lvl="2"/>
          <a:r>
            <a:rPr lang="en-GB" sz="1100">
              <a:solidFill>
                <a:schemeClr val="dk1"/>
              </a:solidFill>
              <a:effectLst/>
              <a:latin typeface="+mn-lt"/>
              <a:ea typeface="+mn-ea"/>
              <a:cs typeface="+mn-cs"/>
            </a:rPr>
            <a:t>Community: </a:t>
          </a:r>
          <a:endParaRPr lang="en-US" sz="1600">
            <a:solidFill>
              <a:schemeClr val="dk1"/>
            </a:solidFill>
            <a:effectLst/>
            <a:latin typeface="+mn-lt"/>
            <a:ea typeface="+mn-ea"/>
            <a:cs typeface="+mn-cs"/>
          </a:endParaRPr>
        </a:p>
        <a:p>
          <a:pPr lvl="3"/>
          <a:r>
            <a:rPr lang="en-GB" sz="1100">
              <a:solidFill>
                <a:schemeClr val="dk1"/>
              </a:solidFill>
              <a:effectLst/>
              <a:latin typeface="+mn-lt"/>
              <a:ea typeface="+mn-ea"/>
              <a:cs typeface="+mn-cs"/>
            </a:rPr>
            <a:t>NOTE, we targeted current customers and new aware, non-triers of White Castle all of which had a slight female skew since chicken lends itself to a more appealing item for them as it could be considered better for you than White Castle’s beef sliders which are targeted heavy to males. </a:t>
          </a:r>
          <a:endParaRPr lang="en-US" sz="1600">
            <a:solidFill>
              <a:schemeClr val="dk1"/>
            </a:solidFill>
            <a:effectLst/>
            <a:latin typeface="+mn-lt"/>
            <a:ea typeface="+mn-ea"/>
            <a:cs typeface="+mn-cs"/>
          </a:endParaRPr>
        </a:p>
        <a:p>
          <a:pPr lvl="2"/>
          <a:r>
            <a:rPr lang="en-GB" sz="1100">
              <a:solidFill>
                <a:schemeClr val="dk1"/>
              </a:solidFill>
              <a:effectLst/>
              <a:latin typeface="+mn-lt"/>
              <a:ea typeface="+mn-ea"/>
              <a:cs typeface="+mn-cs"/>
            </a:rPr>
            <a:t>Offers should be promoted via Online Ordering and traffic should be directed to the “What’s New” section (i.e. for display) </a:t>
          </a:r>
          <a:endParaRPr lang="en-US" sz="1600">
            <a:solidFill>
              <a:schemeClr val="dk1"/>
            </a:solidFill>
            <a:effectLst/>
            <a:latin typeface="+mn-lt"/>
            <a:ea typeface="+mn-ea"/>
            <a:cs typeface="+mn-cs"/>
          </a:endParaRPr>
        </a:p>
        <a:p>
          <a:pPr lvl="2"/>
          <a:r>
            <a:rPr lang="en-GB" sz="1100">
              <a:solidFill>
                <a:schemeClr val="dk1"/>
              </a:solidFill>
              <a:effectLst/>
              <a:latin typeface="+mn-lt"/>
              <a:ea typeface="+mn-ea"/>
              <a:cs typeface="+mn-cs"/>
            </a:rPr>
            <a:t>NOTE, this same campaign/offer ran in July 2011 and was our biggest success of the year! We want to repurpose the creative materials already used for this upcoming initiative (Northlich to send existing digital assets for us to review – homepage, display, email, etc.) </a:t>
          </a:r>
          <a:endParaRPr lang="en-US" sz="1600">
            <a:solidFill>
              <a:schemeClr val="dk1"/>
            </a:solidFill>
            <a:effectLst/>
            <a:latin typeface="+mn-lt"/>
            <a:ea typeface="+mn-ea"/>
            <a:cs typeface="+mn-cs"/>
          </a:endParaRPr>
        </a:p>
        <a:p>
          <a:pPr lvl="2"/>
          <a:r>
            <a:rPr lang="en-GB" sz="1100">
              <a:solidFill>
                <a:schemeClr val="dk1"/>
              </a:solidFill>
              <a:effectLst/>
              <a:latin typeface="+mn-lt"/>
              <a:ea typeface="+mn-ea"/>
              <a:cs typeface="+mn-cs"/>
            </a:rPr>
            <a:t>Regions to offer customers a free chicken ring sample upon request during this initiative. There will be NO coupon for this but should communicated online. </a:t>
          </a:r>
          <a:endParaRPr lang="en-US" sz="1600">
            <a:solidFill>
              <a:schemeClr val="dk1"/>
            </a:solidFill>
            <a:effectLst/>
            <a:latin typeface="+mn-lt"/>
            <a:ea typeface="+mn-ea"/>
            <a:cs typeface="+mn-cs"/>
          </a:endParaRPr>
        </a:p>
        <a:p>
          <a:endParaRPr lang="en-US" sz="1100"/>
        </a:p>
      </xdr:txBody>
    </xdr:sp>
    <xdr:clientData/>
  </xdr:twoCellAnchor>
  <xdr:twoCellAnchor>
    <xdr:from>
      <xdr:col>1</xdr:col>
      <xdr:colOff>9525</xdr:colOff>
      <xdr:row>46</xdr:row>
      <xdr:rowOff>19050</xdr:rowOff>
    </xdr:from>
    <xdr:to>
      <xdr:col>17</xdr:col>
      <xdr:colOff>19050</xdr:colOff>
      <xdr:row>48</xdr:row>
      <xdr:rowOff>152400</xdr:rowOff>
    </xdr:to>
    <xdr:sp macro="" textlink="">
      <xdr:nvSpPr>
        <xdr:cNvPr id="4" name="TextBox 3"/>
        <xdr:cNvSpPr txBox="1"/>
      </xdr:nvSpPr>
      <xdr:spPr>
        <a:xfrm>
          <a:off x="619125" y="9296400"/>
          <a:ext cx="8039100" cy="4953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lvl="0"/>
          <a:r>
            <a:rPr lang="en-GB" sz="1100">
              <a:solidFill>
                <a:schemeClr val="dk1"/>
              </a:solidFill>
              <a:effectLst/>
              <a:latin typeface="+mn-lt"/>
              <a:ea typeface="+mn-ea"/>
              <a:cs typeface="+mn-cs"/>
            </a:rPr>
            <a:t>Tertiary: Cheesecake on a stick </a:t>
          </a:r>
          <a:endParaRPr lang="en-US" sz="1600">
            <a:solidFill>
              <a:schemeClr val="dk1"/>
            </a:solidFill>
            <a:effectLst/>
            <a:latin typeface="+mn-lt"/>
            <a:ea typeface="+mn-ea"/>
            <a:cs typeface="+mn-cs"/>
          </a:endParaRPr>
        </a:p>
        <a:p>
          <a:pPr lvl="1"/>
          <a:r>
            <a:rPr lang="en-GB" sz="1100">
              <a:solidFill>
                <a:schemeClr val="dk1"/>
              </a:solidFill>
              <a:effectLst/>
              <a:latin typeface="+mn-lt"/>
              <a:ea typeface="+mn-ea"/>
              <a:cs typeface="+mn-cs"/>
            </a:rPr>
            <a:t>Free sample to be given away on V-day, but will be offered as an LTO item starting 2/15 through 4/9</a:t>
          </a:r>
          <a:endParaRPr lang="en-US" sz="1600">
            <a:solidFill>
              <a:schemeClr val="dk1"/>
            </a:solidFill>
            <a:effectLst/>
            <a:latin typeface="+mn-lt"/>
            <a:ea typeface="+mn-ea"/>
            <a:cs typeface="+mn-cs"/>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ocs.google.com/a/befoundlocal.com/spreadsheet/ccc?key=0ArVnGiJmWAOEdFpEWFF4U1E0SmtiQTB2WTA0SmQzek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cols>
    <col min="1" max="16384" width="9.140625" style="47"/>
  </cols>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048576"/>
    </sheetView>
  </sheetViews>
  <sheetFormatPr defaultRowHeight="15" x14ac:dyDescent="0.25"/>
  <cols>
    <col min="1" max="16384" width="9.140625" style="47"/>
  </cols>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9" sqref="F9"/>
    </sheetView>
  </sheetViews>
  <sheetFormatPr defaultRowHeight="15" x14ac:dyDescent="0.25"/>
  <cols>
    <col min="1" max="16384" width="9.140625" style="47"/>
  </cols>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cols>
    <col min="1" max="16384" width="9.140625" style="47"/>
  </cols>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9"/>
  <sheetViews>
    <sheetView topLeftCell="A19" workbookViewId="0">
      <selection activeCell="B25" sqref="B25:C25"/>
    </sheetView>
  </sheetViews>
  <sheetFormatPr defaultRowHeight="15" x14ac:dyDescent="0.25"/>
  <cols>
    <col min="1" max="1" width="9.140625" style="47"/>
    <col min="2" max="2" width="19.7109375" style="47" bestFit="1" customWidth="1"/>
    <col min="3" max="3" width="29" style="380" customWidth="1"/>
    <col min="4" max="4" width="19.28515625" style="380" customWidth="1"/>
    <col min="5" max="5" width="30.28515625" style="380" bestFit="1" customWidth="1"/>
    <col min="6" max="6" width="18.28515625" style="49" customWidth="1"/>
    <col min="7" max="7" width="37.7109375" style="49" customWidth="1"/>
    <col min="8" max="8" width="9.140625" style="49"/>
    <col min="9" max="16384" width="9.140625" style="47"/>
  </cols>
  <sheetData>
    <row r="2" spans="2:13" ht="15.75" thickBot="1" x14ac:dyDescent="0.3"/>
    <row r="3" spans="2:13" ht="21" thickBot="1" x14ac:dyDescent="0.3">
      <c r="B3" s="501" t="s">
        <v>381</v>
      </c>
      <c r="C3" s="502"/>
      <c r="D3" s="502"/>
      <c r="E3" s="502"/>
      <c r="F3" s="502"/>
      <c r="G3" s="503"/>
    </row>
    <row r="4" spans="2:13" ht="16.5" thickBot="1" x14ac:dyDescent="0.3">
      <c r="B4" s="465" t="s">
        <v>74</v>
      </c>
      <c r="C4" s="466" t="s">
        <v>293</v>
      </c>
      <c r="D4" s="465" t="s">
        <v>297</v>
      </c>
      <c r="E4" s="466" t="s">
        <v>66</v>
      </c>
      <c r="F4" s="465" t="s">
        <v>294</v>
      </c>
      <c r="G4" s="467" t="s">
        <v>295</v>
      </c>
    </row>
    <row r="5" spans="2:13" x14ac:dyDescent="0.25">
      <c r="B5" s="386" t="s">
        <v>64</v>
      </c>
      <c r="C5" s="387" t="s">
        <v>296</v>
      </c>
      <c r="D5" s="387" t="s">
        <v>292</v>
      </c>
      <c r="E5" s="387" t="s">
        <v>65</v>
      </c>
      <c r="F5" s="388" t="s">
        <v>76</v>
      </c>
      <c r="G5" s="389" t="s">
        <v>77</v>
      </c>
      <c r="H5" s="379"/>
      <c r="J5" s="51"/>
      <c r="K5" s="51"/>
      <c r="L5" s="51"/>
      <c r="M5" s="51"/>
    </row>
    <row r="6" spans="2:13" x14ac:dyDescent="0.25">
      <c r="B6" s="390" t="s">
        <v>68</v>
      </c>
      <c r="C6" s="385" t="s">
        <v>298</v>
      </c>
      <c r="D6" s="398" t="s">
        <v>292</v>
      </c>
      <c r="E6" s="398" t="s">
        <v>67</v>
      </c>
      <c r="F6" s="384" t="s">
        <v>299</v>
      </c>
      <c r="G6" s="391" t="s">
        <v>317</v>
      </c>
      <c r="H6" s="378"/>
    </row>
    <row r="7" spans="2:13" x14ac:dyDescent="0.25">
      <c r="B7" s="397" t="s">
        <v>318</v>
      </c>
      <c r="C7" s="385" t="s">
        <v>320</v>
      </c>
      <c r="D7" s="398" t="s">
        <v>6</v>
      </c>
      <c r="E7" s="398" t="s">
        <v>319</v>
      </c>
      <c r="F7" s="384" t="s">
        <v>321</v>
      </c>
      <c r="G7" s="391" t="s">
        <v>322</v>
      </c>
      <c r="H7" s="378"/>
      <c r="K7"/>
    </row>
    <row r="8" spans="2:13" x14ac:dyDescent="0.25">
      <c r="B8" s="397" t="s">
        <v>70</v>
      </c>
      <c r="C8" s="385" t="s">
        <v>302</v>
      </c>
      <c r="D8" s="385" t="s">
        <v>307</v>
      </c>
      <c r="E8" s="398" t="s">
        <v>303</v>
      </c>
      <c r="F8" s="384" t="s">
        <v>304</v>
      </c>
      <c r="G8" s="391" t="s">
        <v>305</v>
      </c>
      <c r="J8" s="396"/>
    </row>
    <row r="9" spans="2:13" x14ac:dyDescent="0.25">
      <c r="B9" s="390" t="s">
        <v>71</v>
      </c>
      <c r="C9" s="385" t="s">
        <v>306</v>
      </c>
      <c r="D9" s="385" t="s">
        <v>307</v>
      </c>
      <c r="E9" s="398" t="s">
        <v>308</v>
      </c>
      <c r="F9" s="384" t="s">
        <v>300</v>
      </c>
      <c r="G9" s="391" t="s">
        <v>301</v>
      </c>
    </row>
    <row r="10" spans="2:13" x14ac:dyDescent="0.25">
      <c r="B10" s="390" t="s">
        <v>69</v>
      </c>
      <c r="C10" s="385" t="s">
        <v>311</v>
      </c>
      <c r="D10" s="385" t="s">
        <v>307</v>
      </c>
      <c r="E10" s="398" t="s">
        <v>309</v>
      </c>
      <c r="F10" s="384" t="s">
        <v>312</v>
      </c>
      <c r="G10" s="391" t="s">
        <v>313</v>
      </c>
    </row>
    <row r="11" spans="2:13" x14ac:dyDescent="0.25">
      <c r="B11" s="470" t="s">
        <v>72</v>
      </c>
      <c r="C11" s="468" t="s">
        <v>315</v>
      </c>
      <c r="D11" s="468" t="s">
        <v>7</v>
      </c>
      <c r="E11" s="469" t="s">
        <v>310</v>
      </c>
      <c r="F11" s="384" t="s">
        <v>314</v>
      </c>
      <c r="G11" s="471" t="s">
        <v>316</v>
      </c>
    </row>
    <row r="12" spans="2:13" ht="15.75" thickBot="1" x14ac:dyDescent="0.3">
      <c r="B12" s="392" t="s">
        <v>377</v>
      </c>
      <c r="C12" s="393" t="s">
        <v>378</v>
      </c>
      <c r="D12" s="393" t="s">
        <v>307</v>
      </c>
      <c r="E12" s="472" t="s">
        <v>376</v>
      </c>
      <c r="F12" s="394" t="s">
        <v>379</v>
      </c>
      <c r="G12" s="395" t="s">
        <v>380</v>
      </c>
    </row>
    <row r="13" spans="2:13" x14ac:dyDescent="0.25">
      <c r="B13" s="374"/>
      <c r="C13" s="377"/>
      <c r="D13" s="382"/>
      <c r="E13" s="498"/>
      <c r="F13" s="375"/>
      <c r="G13" s="375"/>
    </row>
    <row r="14" spans="2:13" ht="15.75" thickBot="1" x14ac:dyDescent="0.3">
      <c r="B14" s="374"/>
      <c r="C14" s="377"/>
      <c r="D14" s="382"/>
      <c r="E14" s="498"/>
      <c r="F14" s="375"/>
      <c r="G14" s="375"/>
    </row>
    <row r="15" spans="2:13" ht="20.25" x14ac:dyDescent="0.25">
      <c r="B15" s="504" t="s">
        <v>382</v>
      </c>
      <c r="C15" s="505"/>
      <c r="D15" s="505"/>
      <c r="E15" s="505"/>
      <c r="F15" s="505"/>
      <c r="G15" s="506"/>
    </row>
    <row r="16" spans="2:13" x14ac:dyDescent="0.25">
      <c r="B16" s="512" t="s">
        <v>383</v>
      </c>
      <c r="C16" s="512"/>
      <c r="D16" s="513" t="s">
        <v>384</v>
      </c>
      <c r="E16" s="513"/>
      <c r="F16" s="512" t="s">
        <v>385</v>
      </c>
      <c r="G16" s="512"/>
    </row>
    <row r="17" spans="2:8" x14ac:dyDescent="0.25">
      <c r="B17" s="499" t="s">
        <v>386</v>
      </c>
      <c r="C17" s="500"/>
      <c r="D17" s="499"/>
      <c r="E17" s="500"/>
      <c r="F17" s="499"/>
      <c r="G17" s="500"/>
    </row>
    <row r="18" spans="2:8" x14ac:dyDescent="0.25">
      <c r="B18" s="499" t="s">
        <v>387</v>
      </c>
      <c r="C18" s="500"/>
      <c r="D18" s="499"/>
      <c r="E18" s="500"/>
      <c r="F18" s="499"/>
      <c r="G18" s="500"/>
    </row>
    <row r="19" spans="2:8" x14ac:dyDescent="0.25">
      <c r="B19" s="499" t="s">
        <v>388</v>
      </c>
      <c r="C19" s="500"/>
      <c r="D19" s="499"/>
      <c r="E19" s="500"/>
      <c r="F19" s="499"/>
      <c r="G19" s="500"/>
    </row>
    <row r="20" spans="2:8" x14ac:dyDescent="0.25">
      <c r="B20" s="374"/>
      <c r="C20" s="377"/>
      <c r="D20" s="382"/>
      <c r="E20" s="498"/>
      <c r="F20" s="375"/>
      <c r="G20" s="375"/>
    </row>
    <row r="21" spans="2:8" ht="15.75" thickBot="1" x14ac:dyDescent="0.3">
      <c r="B21" s="374"/>
      <c r="C21" s="377"/>
      <c r="D21" s="382"/>
      <c r="E21" s="381"/>
      <c r="F21" s="375"/>
      <c r="G21" s="375"/>
    </row>
    <row r="22" spans="2:8" ht="21" thickBot="1" x14ac:dyDescent="0.3">
      <c r="B22" s="504" t="s">
        <v>75</v>
      </c>
      <c r="C22" s="505"/>
      <c r="D22" s="505"/>
      <c r="E22" s="505"/>
      <c r="F22" s="505"/>
      <c r="G22" s="506"/>
    </row>
    <row r="23" spans="2:8" ht="15.75" thickBot="1" x14ac:dyDescent="0.3">
      <c r="B23" s="509" t="s">
        <v>339</v>
      </c>
      <c r="C23" s="510"/>
      <c r="D23" s="509" t="s">
        <v>340</v>
      </c>
      <c r="E23" s="511"/>
      <c r="F23" s="511"/>
      <c r="G23" s="510"/>
    </row>
    <row r="24" spans="2:8" x14ac:dyDescent="0.25">
      <c r="B24" s="507" t="s">
        <v>338</v>
      </c>
      <c r="C24" s="507"/>
      <c r="D24" s="514" t="s">
        <v>61</v>
      </c>
      <c r="E24" s="514"/>
      <c r="F24" s="514"/>
      <c r="G24" s="514"/>
    </row>
    <row r="25" spans="2:8" x14ac:dyDescent="0.25">
      <c r="B25" s="508" t="s">
        <v>78</v>
      </c>
      <c r="C25" s="508"/>
      <c r="D25" s="515" t="s">
        <v>62</v>
      </c>
      <c r="E25" s="515"/>
      <c r="F25" s="515"/>
      <c r="G25" s="515"/>
    </row>
    <row r="26" spans="2:8" x14ac:dyDescent="0.25">
      <c r="B26" s="508" t="s">
        <v>79</v>
      </c>
      <c r="C26" s="508"/>
      <c r="D26" s="515" t="s">
        <v>63</v>
      </c>
      <c r="E26" s="515"/>
      <c r="F26" s="515"/>
      <c r="G26" s="515"/>
      <c r="H26" s="50"/>
    </row>
    <row r="27" spans="2:8" x14ac:dyDescent="0.25">
      <c r="B27" s="508" t="s">
        <v>324</v>
      </c>
      <c r="C27" s="508"/>
      <c r="D27" s="515" t="s">
        <v>323</v>
      </c>
      <c r="E27" s="515"/>
      <c r="F27" s="515"/>
      <c r="G27" s="515"/>
    </row>
    <row r="28" spans="2:8" x14ac:dyDescent="0.25">
      <c r="B28" s="508" t="s">
        <v>326</v>
      </c>
      <c r="C28" s="508"/>
      <c r="D28" s="515" t="s">
        <v>325</v>
      </c>
      <c r="E28" s="515"/>
      <c r="F28" s="515"/>
      <c r="G28" s="515"/>
    </row>
    <row r="29" spans="2:8" x14ac:dyDescent="0.25">
      <c r="B29" s="508" t="s">
        <v>327</v>
      </c>
      <c r="C29" s="508"/>
      <c r="D29" s="515" t="s">
        <v>328</v>
      </c>
      <c r="E29" s="515"/>
      <c r="F29" s="515"/>
      <c r="G29" s="515"/>
    </row>
    <row r="30" spans="2:8" x14ac:dyDescent="0.25">
      <c r="B30" s="508" t="s">
        <v>330</v>
      </c>
      <c r="C30" s="508"/>
      <c r="D30" s="515" t="s">
        <v>329</v>
      </c>
      <c r="E30" s="515"/>
      <c r="F30" s="515"/>
      <c r="G30" s="515"/>
    </row>
    <row r="31" spans="2:8" x14ac:dyDescent="0.25">
      <c r="B31" s="508" t="s">
        <v>331</v>
      </c>
      <c r="C31" s="508"/>
      <c r="D31" s="515" t="s">
        <v>332</v>
      </c>
      <c r="E31" s="515"/>
      <c r="F31" s="515"/>
      <c r="G31" s="515"/>
    </row>
    <row r="32" spans="2:8" x14ac:dyDescent="0.25">
      <c r="B32" s="508" t="s">
        <v>334</v>
      </c>
      <c r="C32" s="508"/>
      <c r="D32" s="515" t="s">
        <v>333</v>
      </c>
      <c r="E32" s="515"/>
      <c r="F32" s="515"/>
      <c r="G32" s="515"/>
    </row>
    <row r="33" spans="2:8" x14ac:dyDescent="0.25">
      <c r="B33" s="508" t="s">
        <v>336</v>
      </c>
      <c r="C33" s="508"/>
      <c r="D33" s="515" t="s">
        <v>335</v>
      </c>
      <c r="E33" s="515"/>
      <c r="F33" s="515"/>
      <c r="G33" s="515"/>
    </row>
    <row r="34" spans="2:8" x14ac:dyDescent="0.25">
      <c r="B34" s="508" t="s">
        <v>337</v>
      </c>
      <c r="C34" s="508"/>
      <c r="D34" s="515" t="s">
        <v>73</v>
      </c>
      <c r="E34" s="515"/>
      <c r="F34" s="515"/>
      <c r="G34" s="515"/>
      <c r="H34" s="50"/>
    </row>
    <row r="35" spans="2:8" x14ac:dyDescent="0.25">
      <c r="B35" s="518" t="s">
        <v>346</v>
      </c>
      <c r="C35" s="518"/>
      <c r="D35" s="517" t="s">
        <v>345</v>
      </c>
      <c r="E35" s="517"/>
      <c r="F35" s="517"/>
      <c r="G35" s="517"/>
    </row>
    <row r="36" spans="2:8" x14ac:dyDescent="0.25">
      <c r="B36" s="508" t="s">
        <v>355</v>
      </c>
      <c r="C36" s="508"/>
      <c r="D36" s="516" t="s">
        <v>354</v>
      </c>
      <c r="E36" s="515"/>
      <c r="F36" s="515"/>
      <c r="G36" s="515"/>
    </row>
    <row r="37" spans="2:8" x14ac:dyDescent="0.25">
      <c r="B37" s="374"/>
      <c r="C37" s="381"/>
      <c r="D37" s="381"/>
      <c r="E37" s="383"/>
      <c r="F37" s="376"/>
      <c r="G37" s="376"/>
    </row>
    <row r="39" spans="2:8" x14ac:dyDescent="0.25">
      <c r="B39" s="462"/>
    </row>
  </sheetData>
  <mergeCells count="43">
    <mergeCell ref="B33:C33"/>
    <mergeCell ref="D33:G33"/>
    <mergeCell ref="D36:G36"/>
    <mergeCell ref="B36:C36"/>
    <mergeCell ref="D35:G35"/>
    <mergeCell ref="B35:C35"/>
    <mergeCell ref="D34:G34"/>
    <mergeCell ref="B34:C34"/>
    <mergeCell ref="D31:G31"/>
    <mergeCell ref="B30:C30"/>
    <mergeCell ref="B31:C31"/>
    <mergeCell ref="B32:C32"/>
    <mergeCell ref="D32:G32"/>
    <mergeCell ref="B28:C28"/>
    <mergeCell ref="B29:C29"/>
    <mergeCell ref="D28:G28"/>
    <mergeCell ref="D29:G29"/>
    <mergeCell ref="D30:G30"/>
    <mergeCell ref="B26:C26"/>
    <mergeCell ref="D24:G24"/>
    <mergeCell ref="D25:G25"/>
    <mergeCell ref="D26:G26"/>
    <mergeCell ref="D27:G27"/>
    <mergeCell ref="B27:C27"/>
    <mergeCell ref="B24:C24"/>
    <mergeCell ref="B25:C25"/>
    <mergeCell ref="B23:C23"/>
    <mergeCell ref="D23:G23"/>
    <mergeCell ref="B15:G15"/>
    <mergeCell ref="B16:C16"/>
    <mergeCell ref="D16:E16"/>
    <mergeCell ref="F16:G16"/>
    <mergeCell ref="B17:C17"/>
    <mergeCell ref="D17:E17"/>
    <mergeCell ref="F17:G17"/>
    <mergeCell ref="D18:E18"/>
    <mergeCell ref="F18:G18"/>
    <mergeCell ref="D19:E19"/>
    <mergeCell ref="F19:G19"/>
    <mergeCell ref="B18:C18"/>
    <mergeCell ref="B19:C19"/>
    <mergeCell ref="B3:G3"/>
    <mergeCell ref="B22:G22"/>
  </mergeCells>
  <hyperlinks>
    <hyperlink ref="D36" r:id="rId1"/>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43"/>
  <sheetViews>
    <sheetView workbookViewId="0">
      <selection activeCell="D13" sqref="D13"/>
    </sheetView>
  </sheetViews>
  <sheetFormatPr defaultRowHeight="15" x14ac:dyDescent="0.25"/>
  <cols>
    <col min="1" max="1" width="6.42578125" style="47" customWidth="1"/>
    <col min="2" max="2" width="20.85546875" style="47" bestFit="1" customWidth="1"/>
    <col min="3" max="3" width="14.42578125" style="49" bestFit="1" customWidth="1"/>
    <col min="4" max="4" width="18.5703125" style="49" customWidth="1"/>
    <col min="5" max="5" width="15.5703125" style="49" customWidth="1"/>
    <col min="6" max="6" width="20.42578125" style="49" bestFit="1" customWidth="1"/>
    <col min="7" max="7" width="15" style="49" customWidth="1"/>
    <col min="8" max="8" width="13" style="49" customWidth="1"/>
    <col min="9" max="9" width="16.140625" style="49" customWidth="1"/>
    <col min="10" max="10" width="10.140625" style="47" bestFit="1" customWidth="1"/>
    <col min="11" max="13" width="11" style="49" bestFit="1" customWidth="1"/>
    <col min="14" max="14" width="15.7109375" style="49" bestFit="1" customWidth="1"/>
    <col min="15" max="15" width="12.85546875" style="464" bestFit="1" customWidth="1"/>
    <col min="16" max="16384" width="9.140625" style="47"/>
  </cols>
  <sheetData>
    <row r="2" spans="2:16" ht="15.75" thickBot="1" x14ac:dyDescent="0.3"/>
    <row r="3" spans="2:16" ht="36" customHeight="1" thickBot="1" x14ac:dyDescent="0.3">
      <c r="B3" s="519" t="s">
        <v>0</v>
      </c>
      <c r="C3" s="520"/>
      <c r="D3" s="520"/>
      <c r="E3" s="520"/>
      <c r="F3" s="520"/>
      <c r="G3" s="521"/>
    </row>
    <row r="4" spans="2:16" ht="15.75" thickBot="1" x14ac:dyDescent="0.3">
      <c r="B4" s="7" t="s">
        <v>40</v>
      </c>
      <c r="C4" s="8" t="s">
        <v>1</v>
      </c>
      <c r="D4" s="8" t="s">
        <v>2</v>
      </c>
      <c r="E4" s="8" t="s">
        <v>3</v>
      </c>
      <c r="F4" s="8" t="s">
        <v>4</v>
      </c>
      <c r="G4" s="8" t="s">
        <v>5</v>
      </c>
    </row>
    <row r="5" spans="2:16" x14ac:dyDescent="0.25">
      <c r="B5" s="4" t="s">
        <v>356</v>
      </c>
      <c r="C5" s="5">
        <v>2500</v>
      </c>
      <c r="D5" s="5">
        <v>10000</v>
      </c>
      <c r="E5" s="5">
        <v>110000</v>
      </c>
      <c r="F5" s="5">
        <v>6600</v>
      </c>
      <c r="G5" s="6">
        <v>119100</v>
      </c>
    </row>
    <row r="6" spans="2:16" x14ac:dyDescent="0.25">
      <c r="B6" s="4" t="s">
        <v>357</v>
      </c>
      <c r="C6" s="5">
        <v>3000</v>
      </c>
      <c r="D6" s="5">
        <v>8500</v>
      </c>
      <c r="E6" s="5">
        <v>85000</v>
      </c>
      <c r="F6" s="5">
        <v>5100</v>
      </c>
      <c r="G6" s="6">
        <v>93100</v>
      </c>
    </row>
    <row r="7" spans="2:16" x14ac:dyDescent="0.25">
      <c r="B7" s="2" t="s">
        <v>7</v>
      </c>
      <c r="C7" s="1">
        <v>0</v>
      </c>
      <c r="D7" s="1">
        <v>4000</v>
      </c>
      <c r="E7" s="1">
        <v>44000</v>
      </c>
      <c r="F7" s="1">
        <v>0</v>
      </c>
      <c r="G7" s="3">
        <v>44000</v>
      </c>
    </row>
    <row r="8" spans="2:16" ht="15.75" thickBot="1" x14ac:dyDescent="0.3">
      <c r="B8" s="9" t="s">
        <v>8</v>
      </c>
      <c r="C8" s="10">
        <v>500</v>
      </c>
      <c r="D8" s="10">
        <v>6000</v>
      </c>
      <c r="E8" s="10">
        <v>66000</v>
      </c>
      <c r="F8" s="10">
        <v>0</v>
      </c>
      <c r="G8" s="11">
        <v>66500</v>
      </c>
    </row>
    <row r="9" spans="2:16" s="48" customFormat="1" ht="16.5" thickTop="1" thickBot="1" x14ac:dyDescent="0.3">
      <c r="B9" s="12" t="s">
        <v>5</v>
      </c>
      <c r="C9" s="13">
        <f>SUM(C5:C8)</f>
        <v>6000</v>
      </c>
      <c r="D9" s="13">
        <f>SUM(D5:D8)</f>
        <v>28500</v>
      </c>
      <c r="E9" s="13">
        <f>SUM(E5:E8)</f>
        <v>305000</v>
      </c>
      <c r="F9" s="13">
        <f>SUM(F5:F8)</f>
        <v>11700</v>
      </c>
      <c r="G9" s="13">
        <f>SUM(G5:G8)</f>
        <v>322700</v>
      </c>
      <c r="H9" s="50"/>
      <c r="I9" s="50"/>
      <c r="K9" s="50"/>
      <c r="L9" s="50"/>
      <c r="M9" s="50"/>
      <c r="N9" s="50"/>
      <c r="O9" s="487"/>
    </row>
    <row r="10" spans="2:16" ht="15.75" thickBot="1" x14ac:dyDescent="0.3">
      <c r="J10" s="463"/>
    </row>
    <row r="11" spans="2:16" ht="36.75" customHeight="1" thickBot="1" x14ac:dyDescent="0.3">
      <c r="B11" s="519" t="s">
        <v>9</v>
      </c>
      <c r="C11" s="520"/>
      <c r="D11" s="520"/>
      <c r="E11" s="520"/>
      <c r="F11" s="520"/>
      <c r="G11" s="520"/>
      <c r="H11" s="520"/>
      <c r="I11" s="521"/>
      <c r="J11" s="492"/>
    </row>
    <row r="12" spans="2:16" x14ac:dyDescent="0.25">
      <c r="B12" s="15" t="s">
        <v>10</v>
      </c>
      <c r="C12" s="27" t="s">
        <v>374</v>
      </c>
      <c r="D12" s="16" t="s">
        <v>11</v>
      </c>
      <c r="E12" s="27" t="s">
        <v>12</v>
      </c>
      <c r="F12" s="16" t="s">
        <v>13</v>
      </c>
      <c r="G12" s="27" t="s">
        <v>14</v>
      </c>
      <c r="H12" s="16" t="s">
        <v>15</v>
      </c>
      <c r="I12" s="522" t="s">
        <v>33</v>
      </c>
      <c r="J12" s="464"/>
      <c r="O12" s="463"/>
    </row>
    <row r="13" spans="2:16" s="49" customFormat="1" ht="15.75" thickBot="1" x14ac:dyDescent="0.3">
      <c r="B13" s="18" t="s">
        <v>41</v>
      </c>
      <c r="C13" s="26" t="s">
        <v>375</v>
      </c>
      <c r="D13" s="19" t="s">
        <v>16</v>
      </c>
      <c r="E13" s="26" t="s">
        <v>17</v>
      </c>
      <c r="F13" s="19" t="s">
        <v>18</v>
      </c>
      <c r="G13" s="26" t="s">
        <v>19</v>
      </c>
      <c r="H13" s="19" t="s">
        <v>20</v>
      </c>
      <c r="I13" s="523"/>
      <c r="J13" s="464"/>
      <c r="N13" s="406"/>
      <c r="O13" s="488"/>
      <c r="P13" s="406"/>
    </row>
    <row r="14" spans="2:16" x14ac:dyDescent="0.25">
      <c r="B14" s="20" t="s">
        <v>37</v>
      </c>
      <c r="C14" s="5">
        <v>10000</v>
      </c>
      <c r="D14" s="5">
        <v>10000</v>
      </c>
      <c r="E14" s="5">
        <v>15000</v>
      </c>
      <c r="F14" s="5">
        <v>15000</v>
      </c>
      <c r="G14" s="5">
        <v>15000</v>
      </c>
      <c r="H14" s="5">
        <v>20000</v>
      </c>
      <c r="I14" s="21">
        <f>SUM(C14:H14)</f>
        <v>85000</v>
      </c>
      <c r="J14" s="407"/>
      <c r="O14" s="463"/>
    </row>
    <row r="15" spans="2:16" x14ac:dyDescent="0.25">
      <c r="B15" s="22" t="s">
        <v>38</v>
      </c>
      <c r="C15" s="1">
        <v>500</v>
      </c>
      <c r="D15" s="1">
        <v>500</v>
      </c>
      <c r="E15" s="1">
        <v>500</v>
      </c>
      <c r="F15" s="1">
        <v>500</v>
      </c>
      <c r="G15" s="1">
        <v>500</v>
      </c>
      <c r="H15" s="1">
        <v>500</v>
      </c>
      <c r="I15" s="23">
        <f>SUM(C15:H15)</f>
        <v>3000</v>
      </c>
      <c r="J15" s="49"/>
      <c r="O15" s="463"/>
    </row>
    <row r="16" spans="2:16" ht="15.75" thickBot="1" x14ac:dyDescent="0.3">
      <c r="B16" s="24" t="s">
        <v>42</v>
      </c>
      <c r="C16" s="14">
        <f t="shared" ref="C16:H16" si="0">C14*0.06</f>
        <v>600</v>
      </c>
      <c r="D16" s="14">
        <f t="shared" si="0"/>
        <v>600</v>
      </c>
      <c r="E16" s="14">
        <f t="shared" si="0"/>
        <v>900</v>
      </c>
      <c r="F16" s="14">
        <f t="shared" si="0"/>
        <v>900</v>
      </c>
      <c r="G16" s="14">
        <f t="shared" si="0"/>
        <v>900</v>
      </c>
      <c r="H16" s="14">
        <f t="shared" si="0"/>
        <v>1200</v>
      </c>
      <c r="I16" s="25">
        <f>SUM(C16:H16)</f>
        <v>5100</v>
      </c>
      <c r="J16" s="49"/>
      <c r="O16" s="463"/>
    </row>
    <row r="17" spans="2:16" s="48" customFormat="1" ht="16.5" thickTop="1" thickBot="1" x14ac:dyDescent="0.3">
      <c r="B17" s="32" t="s">
        <v>33</v>
      </c>
      <c r="C17" s="13">
        <f t="shared" ref="C17:I17" si="1">SUM(C14:C16)</f>
        <v>11100</v>
      </c>
      <c r="D17" s="13">
        <f t="shared" si="1"/>
        <v>11100</v>
      </c>
      <c r="E17" s="13">
        <f t="shared" si="1"/>
        <v>16400</v>
      </c>
      <c r="F17" s="13">
        <f t="shared" si="1"/>
        <v>16400</v>
      </c>
      <c r="G17" s="13">
        <f t="shared" si="1"/>
        <v>16400</v>
      </c>
      <c r="H17" s="13">
        <f t="shared" si="1"/>
        <v>21700</v>
      </c>
      <c r="I17" s="31">
        <f t="shared" si="1"/>
        <v>93100</v>
      </c>
      <c r="J17" s="50"/>
      <c r="K17" s="50"/>
      <c r="L17" s="50"/>
      <c r="M17" s="50"/>
      <c r="N17" s="50"/>
      <c r="O17" s="489"/>
    </row>
    <row r="18" spans="2:16" x14ac:dyDescent="0.25">
      <c r="K18" s="406"/>
      <c r="P18" s="463"/>
    </row>
    <row r="19" spans="2:16" x14ac:dyDescent="0.25">
      <c r="P19" s="463"/>
    </row>
    <row r="20" spans="2:16" ht="15.75" thickBot="1" x14ac:dyDescent="0.3">
      <c r="P20" s="463"/>
    </row>
    <row r="21" spans="2:16" ht="15" customHeight="1" x14ac:dyDescent="0.25">
      <c r="B21" s="530" t="s">
        <v>45</v>
      </c>
      <c r="C21" s="531"/>
      <c r="D21" s="531"/>
      <c r="E21" s="531"/>
      <c r="F21" s="531"/>
      <c r="G21" s="531"/>
      <c r="H21" s="531"/>
      <c r="I21" s="531"/>
      <c r="J21" s="531"/>
      <c r="K21" s="531"/>
      <c r="L21" s="531"/>
      <c r="M21" s="531"/>
      <c r="N21" s="532"/>
      <c r="O21" s="492"/>
      <c r="P21" s="463"/>
    </row>
    <row r="22" spans="2:16" ht="15.75" customHeight="1" thickBot="1" x14ac:dyDescent="0.3">
      <c r="B22" s="533"/>
      <c r="C22" s="534"/>
      <c r="D22" s="534"/>
      <c r="E22" s="534"/>
      <c r="F22" s="534"/>
      <c r="G22" s="534"/>
      <c r="H22" s="534"/>
      <c r="I22" s="534"/>
      <c r="J22" s="534"/>
      <c r="K22" s="534"/>
      <c r="L22" s="534"/>
      <c r="M22" s="534"/>
      <c r="N22" s="535"/>
      <c r="O22" s="492"/>
      <c r="P22" s="463"/>
    </row>
    <row r="23" spans="2:16" s="48" customFormat="1" ht="15.75" thickBot="1" x14ac:dyDescent="0.3">
      <c r="B23" s="33"/>
      <c r="C23" s="475" t="s">
        <v>22</v>
      </c>
      <c r="D23" s="475" t="s">
        <v>23</v>
      </c>
      <c r="E23" s="476" t="s">
        <v>24</v>
      </c>
      <c r="F23" s="475" t="s">
        <v>25</v>
      </c>
      <c r="G23" s="476" t="s">
        <v>26</v>
      </c>
      <c r="H23" s="475" t="s">
        <v>27</v>
      </c>
      <c r="I23" s="477" t="s">
        <v>28</v>
      </c>
      <c r="J23" s="475" t="s">
        <v>29</v>
      </c>
      <c r="K23" s="476" t="s">
        <v>30</v>
      </c>
      <c r="L23" s="475" t="s">
        <v>31</v>
      </c>
      <c r="M23" s="476" t="s">
        <v>32</v>
      </c>
      <c r="N23" s="475" t="s">
        <v>33</v>
      </c>
      <c r="O23" s="489"/>
      <c r="P23" s="489"/>
    </row>
    <row r="24" spans="2:16" x14ac:dyDescent="0.25">
      <c r="B24" s="34" t="s">
        <v>34</v>
      </c>
      <c r="C24" s="453">
        <v>6891.61</v>
      </c>
      <c r="D24" s="440">
        <v>8000</v>
      </c>
      <c r="E24" s="440">
        <v>8000</v>
      </c>
      <c r="F24" s="440">
        <v>8000</v>
      </c>
      <c r="G24" s="440">
        <v>8000</v>
      </c>
      <c r="H24" s="440">
        <v>8000</v>
      </c>
      <c r="I24" s="478">
        <v>8000</v>
      </c>
      <c r="J24" s="440">
        <v>8000</v>
      </c>
      <c r="K24" s="440">
        <v>8000</v>
      </c>
      <c r="L24" s="440">
        <v>8000</v>
      </c>
      <c r="M24" s="440">
        <v>8000</v>
      </c>
      <c r="N24" s="479">
        <v>88000</v>
      </c>
      <c r="O24" s="463"/>
      <c r="P24" s="463"/>
    </row>
    <row r="25" spans="2:16" x14ac:dyDescent="0.25">
      <c r="B25" s="35" t="s">
        <v>35</v>
      </c>
      <c r="C25" s="444">
        <v>1606</v>
      </c>
      <c r="D25" s="434">
        <v>2000</v>
      </c>
      <c r="E25" s="434">
        <v>2000</v>
      </c>
      <c r="F25" s="434">
        <v>2000</v>
      </c>
      <c r="G25" s="434">
        <v>2000</v>
      </c>
      <c r="H25" s="434">
        <v>2000</v>
      </c>
      <c r="I25" s="480">
        <v>2000</v>
      </c>
      <c r="J25" s="434">
        <v>2000</v>
      </c>
      <c r="K25" s="434">
        <v>2000</v>
      </c>
      <c r="L25" s="434">
        <v>2000</v>
      </c>
      <c r="M25" s="434">
        <v>2000</v>
      </c>
      <c r="N25" s="436">
        <v>22000</v>
      </c>
      <c r="O25" s="463"/>
      <c r="P25" s="463"/>
    </row>
    <row r="26" spans="2:16" x14ac:dyDescent="0.25">
      <c r="B26" s="35" t="s">
        <v>43</v>
      </c>
      <c r="C26" s="444">
        <f>SUM(C24:C25)</f>
        <v>8497.61</v>
      </c>
      <c r="D26" s="434">
        <v>10000</v>
      </c>
      <c r="E26" s="434">
        <v>10000</v>
      </c>
      <c r="F26" s="434">
        <v>10000</v>
      </c>
      <c r="G26" s="434">
        <v>10000</v>
      </c>
      <c r="H26" s="434">
        <v>10000</v>
      </c>
      <c r="I26" s="480">
        <v>10000</v>
      </c>
      <c r="J26" s="434">
        <v>10000</v>
      </c>
      <c r="K26" s="434">
        <v>10000</v>
      </c>
      <c r="L26" s="434">
        <v>10000</v>
      </c>
      <c r="M26" s="434">
        <v>10000</v>
      </c>
      <c r="N26" s="436">
        <v>110000</v>
      </c>
      <c r="O26" s="463"/>
      <c r="P26" s="463"/>
    </row>
    <row r="27" spans="2:16" x14ac:dyDescent="0.25">
      <c r="B27" s="35" t="s">
        <v>4</v>
      </c>
      <c r="C27" s="444">
        <f>C26*0.06</f>
        <v>509.85660000000001</v>
      </c>
      <c r="D27" s="434">
        <v>600</v>
      </c>
      <c r="E27" s="434">
        <v>600</v>
      </c>
      <c r="F27" s="434">
        <v>600</v>
      </c>
      <c r="G27" s="434">
        <v>600</v>
      </c>
      <c r="H27" s="434">
        <v>600</v>
      </c>
      <c r="I27" s="434">
        <v>600</v>
      </c>
      <c r="J27" s="434">
        <v>600</v>
      </c>
      <c r="K27" s="434">
        <v>600</v>
      </c>
      <c r="L27" s="434">
        <v>600</v>
      </c>
      <c r="M27" s="434">
        <v>600</v>
      </c>
      <c r="N27" s="436">
        <f>SUM(C27:M27)</f>
        <v>6509.8566000000001</v>
      </c>
      <c r="O27" s="490"/>
      <c r="P27" s="463"/>
    </row>
    <row r="28" spans="2:16" ht="15.75" thickBot="1" x14ac:dyDescent="0.3">
      <c r="B28" s="36" t="s">
        <v>44</v>
      </c>
      <c r="C28" s="485">
        <v>2500</v>
      </c>
      <c r="D28" s="481"/>
      <c r="E28" s="481"/>
      <c r="F28" s="481"/>
      <c r="G28" s="481"/>
      <c r="H28" s="481"/>
      <c r="I28" s="482"/>
      <c r="J28" s="481"/>
      <c r="K28" s="481"/>
      <c r="L28" s="481"/>
      <c r="M28" s="481"/>
      <c r="N28" s="483">
        <f>SUM(C28:M28)</f>
        <v>2500</v>
      </c>
      <c r="O28" s="463"/>
      <c r="P28" s="463"/>
    </row>
    <row r="29" spans="2:16" s="52" customFormat="1" ht="20.25" thickTop="1" thickBot="1" x14ac:dyDescent="0.3">
      <c r="B29" s="37" t="s">
        <v>46</v>
      </c>
      <c r="C29" s="486">
        <f>SUM(C26:C28)</f>
        <v>11507.4666</v>
      </c>
      <c r="D29" s="441">
        <v>10600</v>
      </c>
      <c r="E29" s="441">
        <v>10600</v>
      </c>
      <c r="F29" s="441">
        <v>10600</v>
      </c>
      <c r="G29" s="441">
        <v>10600</v>
      </c>
      <c r="H29" s="441">
        <v>10600</v>
      </c>
      <c r="I29" s="441">
        <v>10600</v>
      </c>
      <c r="J29" s="441">
        <v>10600</v>
      </c>
      <c r="K29" s="441">
        <v>10600</v>
      </c>
      <c r="L29" s="441">
        <v>10600</v>
      </c>
      <c r="M29" s="441">
        <v>10600</v>
      </c>
      <c r="N29" s="442">
        <f>SUM(C29:M29)</f>
        <v>117507.4666</v>
      </c>
      <c r="O29" s="491"/>
      <c r="P29" s="491"/>
    </row>
    <row r="30" spans="2:16" x14ac:dyDescent="0.25">
      <c r="C30" s="446"/>
      <c r="D30" s="446"/>
      <c r="E30" s="446"/>
      <c r="F30" s="446"/>
      <c r="G30" s="446"/>
      <c r="H30" s="446"/>
      <c r="I30" s="446"/>
      <c r="J30" s="484"/>
      <c r="K30" s="446"/>
      <c r="L30" s="446"/>
      <c r="M30" s="446"/>
      <c r="N30" s="446"/>
      <c r="O30" s="488"/>
      <c r="P30" s="463"/>
    </row>
    <row r="31" spans="2:16" ht="15.75" thickBot="1" x14ac:dyDescent="0.3"/>
    <row r="32" spans="2:16" ht="15" customHeight="1" x14ac:dyDescent="0.25">
      <c r="B32" s="524" t="s">
        <v>47</v>
      </c>
      <c r="C32" s="525"/>
      <c r="D32" s="525"/>
      <c r="E32" s="525"/>
      <c r="F32" s="525"/>
      <c r="G32" s="525"/>
      <c r="H32" s="525"/>
      <c r="I32" s="525"/>
      <c r="J32" s="525"/>
      <c r="K32" s="525"/>
      <c r="L32" s="525"/>
      <c r="M32" s="525"/>
      <c r="N32" s="526"/>
      <c r="O32" s="492"/>
    </row>
    <row r="33" spans="2:15" ht="15.75" customHeight="1" thickBot="1" x14ac:dyDescent="0.3">
      <c r="B33" s="527"/>
      <c r="C33" s="528"/>
      <c r="D33" s="528"/>
      <c r="E33" s="528"/>
      <c r="F33" s="528"/>
      <c r="G33" s="528"/>
      <c r="H33" s="528"/>
      <c r="I33" s="528"/>
      <c r="J33" s="528"/>
      <c r="K33" s="528"/>
      <c r="L33" s="528"/>
      <c r="M33" s="528"/>
      <c r="N33" s="529"/>
      <c r="O33" s="492"/>
    </row>
    <row r="34" spans="2:15" ht="15.75" thickBot="1" x14ac:dyDescent="0.3">
      <c r="B34" s="38"/>
      <c r="C34" s="16" t="s">
        <v>22</v>
      </c>
      <c r="D34" s="39" t="s">
        <v>23</v>
      </c>
      <c r="E34" s="16" t="s">
        <v>24</v>
      </c>
      <c r="F34" s="39" t="s">
        <v>25</v>
      </c>
      <c r="G34" s="16" t="s">
        <v>26</v>
      </c>
      <c r="H34" s="39" t="s">
        <v>27</v>
      </c>
      <c r="I34" s="17" t="s">
        <v>28</v>
      </c>
      <c r="J34" s="39" t="s">
        <v>29</v>
      </c>
      <c r="K34" s="16" t="s">
        <v>30</v>
      </c>
      <c r="L34" s="39" t="s">
        <v>31</v>
      </c>
      <c r="M34" s="16" t="s">
        <v>32</v>
      </c>
      <c r="N34" s="39" t="s">
        <v>33</v>
      </c>
      <c r="O34" s="463"/>
    </row>
    <row r="35" spans="2:15" ht="19.5" thickBot="1" x14ac:dyDescent="0.3">
      <c r="B35" s="40" t="s">
        <v>36</v>
      </c>
      <c r="C35" s="494">
        <v>4000</v>
      </c>
      <c r="D35" s="493">
        <v>4000</v>
      </c>
      <c r="E35" s="493">
        <v>4000</v>
      </c>
      <c r="F35" s="493">
        <v>4000</v>
      </c>
      <c r="G35" s="493">
        <v>4000</v>
      </c>
      <c r="H35" s="493">
        <v>4000</v>
      </c>
      <c r="I35" s="493">
        <v>4000</v>
      </c>
      <c r="J35" s="493">
        <v>4000</v>
      </c>
      <c r="K35" s="493">
        <v>4000</v>
      </c>
      <c r="L35" s="493">
        <v>4000</v>
      </c>
      <c r="M35" s="493">
        <v>4000</v>
      </c>
      <c r="N35" s="45">
        <v>44000</v>
      </c>
      <c r="O35" s="463"/>
    </row>
    <row r="36" spans="2:15" x14ac:dyDescent="0.25">
      <c r="J36" s="49"/>
    </row>
    <row r="37" spans="2:15" ht="15.75" thickBot="1" x14ac:dyDescent="0.3"/>
    <row r="38" spans="2:15" ht="15" customHeight="1" x14ac:dyDescent="0.25">
      <c r="B38" s="530" t="s">
        <v>48</v>
      </c>
      <c r="C38" s="531"/>
      <c r="D38" s="531"/>
      <c r="E38" s="531"/>
      <c r="F38" s="531"/>
      <c r="G38" s="531"/>
      <c r="H38" s="531"/>
      <c r="I38" s="531"/>
      <c r="J38" s="531"/>
      <c r="K38" s="531"/>
      <c r="L38" s="531"/>
      <c r="M38" s="531"/>
      <c r="N38" s="532"/>
      <c r="O38" s="492"/>
    </row>
    <row r="39" spans="2:15" ht="15.75" customHeight="1" thickBot="1" x14ac:dyDescent="0.3">
      <c r="B39" s="533"/>
      <c r="C39" s="534"/>
      <c r="D39" s="534"/>
      <c r="E39" s="534"/>
      <c r="F39" s="534"/>
      <c r="G39" s="534"/>
      <c r="H39" s="534"/>
      <c r="I39" s="534"/>
      <c r="J39" s="534"/>
      <c r="K39" s="534"/>
      <c r="L39" s="534"/>
      <c r="M39" s="534"/>
      <c r="N39" s="535"/>
      <c r="O39" s="492"/>
    </row>
    <row r="40" spans="2:15" ht="15.75" thickBot="1" x14ac:dyDescent="0.3">
      <c r="B40" s="38"/>
      <c r="C40" s="16" t="s">
        <v>22</v>
      </c>
      <c r="D40" s="39" t="s">
        <v>23</v>
      </c>
      <c r="E40" s="16" t="s">
        <v>24</v>
      </c>
      <c r="F40" s="39" t="s">
        <v>25</v>
      </c>
      <c r="G40" s="16" t="s">
        <v>26</v>
      </c>
      <c r="H40" s="39" t="s">
        <v>27</v>
      </c>
      <c r="I40" s="17" t="s">
        <v>28</v>
      </c>
      <c r="J40" s="39" t="s">
        <v>29</v>
      </c>
      <c r="K40" s="16" t="s">
        <v>30</v>
      </c>
      <c r="L40" s="39" t="s">
        <v>31</v>
      </c>
      <c r="M40" s="16" t="s">
        <v>32</v>
      </c>
      <c r="N40" s="39" t="s">
        <v>33</v>
      </c>
      <c r="O40" s="463"/>
    </row>
    <row r="41" spans="2:15" x14ac:dyDescent="0.25">
      <c r="B41" s="34" t="s">
        <v>37</v>
      </c>
      <c r="C41" s="495">
        <v>6000</v>
      </c>
      <c r="D41" s="41">
        <v>6000</v>
      </c>
      <c r="E41" s="41">
        <v>6000</v>
      </c>
      <c r="F41" s="41">
        <v>6000</v>
      </c>
      <c r="G41" s="41">
        <v>6000</v>
      </c>
      <c r="H41" s="41">
        <v>6000</v>
      </c>
      <c r="I41" s="41">
        <v>6000</v>
      </c>
      <c r="J41" s="41">
        <v>6000</v>
      </c>
      <c r="K41" s="41">
        <v>6000</v>
      </c>
      <c r="L41" s="41">
        <v>6000</v>
      </c>
      <c r="M41" s="41">
        <v>6000</v>
      </c>
      <c r="N41" s="42">
        <v>66000</v>
      </c>
      <c r="O41" s="463"/>
    </row>
    <row r="42" spans="2:15" ht="15.75" thickBot="1" x14ac:dyDescent="0.3">
      <c r="B42" s="36" t="s">
        <v>38</v>
      </c>
      <c r="C42" s="496">
        <v>500</v>
      </c>
      <c r="D42" s="28">
        <v>0</v>
      </c>
      <c r="E42" s="28">
        <v>0</v>
      </c>
      <c r="F42" s="28">
        <v>0</v>
      </c>
      <c r="G42" s="28">
        <v>0</v>
      </c>
      <c r="H42" s="28">
        <v>0</v>
      </c>
      <c r="I42" s="28">
        <v>0</v>
      </c>
      <c r="J42" s="28">
        <v>0</v>
      </c>
      <c r="K42" s="28">
        <v>0</v>
      </c>
      <c r="L42" s="28">
        <v>0</v>
      </c>
      <c r="M42" s="28">
        <v>0</v>
      </c>
      <c r="N42" s="29">
        <v>500</v>
      </c>
      <c r="O42" s="463"/>
    </row>
    <row r="43" spans="2:15" s="48" customFormat="1" ht="20.25" thickTop="1" thickBot="1" x14ac:dyDescent="0.35">
      <c r="B43" s="43" t="s">
        <v>39</v>
      </c>
      <c r="C43" s="497">
        <f t="shared" ref="C43:N43" si="2">SUM(C41:C42)</f>
        <v>6500</v>
      </c>
      <c r="D43" s="30">
        <f t="shared" si="2"/>
        <v>6000</v>
      </c>
      <c r="E43" s="30">
        <f t="shared" si="2"/>
        <v>6000</v>
      </c>
      <c r="F43" s="30">
        <f t="shared" si="2"/>
        <v>6000</v>
      </c>
      <c r="G43" s="30">
        <f t="shared" si="2"/>
        <v>6000</v>
      </c>
      <c r="H43" s="30">
        <f t="shared" si="2"/>
        <v>6000</v>
      </c>
      <c r="I43" s="30">
        <f t="shared" si="2"/>
        <v>6000</v>
      </c>
      <c r="J43" s="30">
        <f t="shared" si="2"/>
        <v>6000</v>
      </c>
      <c r="K43" s="30">
        <f t="shared" si="2"/>
        <v>6000</v>
      </c>
      <c r="L43" s="30">
        <f t="shared" si="2"/>
        <v>6000</v>
      </c>
      <c r="M43" s="30">
        <f t="shared" si="2"/>
        <v>6000</v>
      </c>
      <c r="N43" s="44">
        <f t="shared" si="2"/>
        <v>66500</v>
      </c>
      <c r="O43" s="489"/>
    </row>
  </sheetData>
  <mergeCells count="6">
    <mergeCell ref="B3:G3"/>
    <mergeCell ref="I12:I13"/>
    <mergeCell ref="B11:I11"/>
    <mergeCell ref="B32:N33"/>
    <mergeCell ref="B38:N39"/>
    <mergeCell ref="B21:N2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cols>
    <col min="1" max="16384" width="9.140625" style="47"/>
  </cols>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7:P43"/>
  <sheetViews>
    <sheetView tabSelected="1" topLeftCell="A25" workbookViewId="0">
      <selection activeCell="B40" sqref="B40"/>
    </sheetView>
  </sheetViews>
  <sheetFormatPr defaultRowHeight="15" x14ac:dyDescent="0.25"/>
  <cols>
    <col min="1" max="1" width="2.42578125" style="414" customWidth="1"/>
    <col min="2" max="2" width="35.7109375" style="414" bestFit="1" customWidth="1"/>
    <col min="3" max="3" width="18.5703125" style="49" customWidth="1"/>
    <col min="4" max="4" width="15.5703125" style="49" customWidth="1"/>
    <col min="5" max="5" width="20.5703125" style="49" bestFit="1" customWidth="1"/>
    <col min="6" max="6" width="15" style="49" customWidth="1"/>
    <col min="7" max="7" width="13" style="49" customWidth="1"/>
    <col min="8" max="8" width="16.140625" style="49" customWidth="1"/>
    <col min="9" max="9" width="10.140625" style="414" bestFit="1" customWidth="1"/>
    <col min="10" max="12" width="11.140625" style="49" bestFit="1" customWidth="1"/>
    <col min="13" max="13" width="10.7109375" style="49" bestFit="1" customWidth="1"/>
    <col min="14" max="14" width="15.7109375" style="49" bestFit="1" customWidth="1"/>
    <col min="15" max="16384" width="9.140625" style="414"/>
  </cols>
  <sheetData>
    <row r="7" spans="1:14" ht="15.75" thickBot="1" x14ac:dyDescent="0.3"/>
    <row r="8" spans="1:14" s="415" customFormat="1" x14ac:dyDescent="0.25">
      <c r="A8" s="414"/>
      <c r="B8" s="536" t="s">
        <v>51</v>
      </c>
      <c r="C8" s="537"/>
      <c r="D8" s="537"/>
      <c r="E8" s="537"/>
      <c r="F8" s="537"/>
      <c r="G8" s="537"/>
      <c r="H8" s="537"/>
      <c r="I8" s="537"/>
      <c r="J8" s="537"/>
      <c r="K8" s="537"/>
      <c r="L8" s="537"/>
      <c r="M8" s="537"/>
      <c r="N8" s="538"/>
    </row>
    <row r="9" spans="1:14" s="415" customFormat="1" ht="15.75" thickBot="1" x14ac:dyDescent="0.3">
      <c r="A9" s="414"/>
      <c r="B9" s="539"/>
      <c r="C9" s="540"/>
      <c r="D9" s="540"/>
      <c r="E9" s="540"/>
      <c r="F9" s="540"/>
      <c r="G9" s="540"/>
      <c r="H9" s="540"/>
      <c r="I9" s="540"/>
      <c r="J9" s="540"/>
      <c r="K9" s="540"/>
      <c r="L9" s="540"/>
      <c r="M9" s="540"/>
      <c r="N9" s="541"/>
    </row>
    <row r="10" spans="1:14" s="415" customFormat="1" ht="20.25" thickBot="1" x14ac:dyDescent="0.3">
      <c r="A10" s="414"/>
      <c r="B10" s="416" t="s">
        <v>34</v>
      </c>
      <c r="C10" s="8" t="s">
        <v>22</v>
      </c>
      <c r="D10" s="8" t="s">
        <v>23</v>
      </c>
      <c r="E10" s="46" t="s">
        <v>24</v>
      </c>
      <c r="F10" s="8" t="s">
        <v>25</v>
      </c>
      <c r="G10" s="46" t="s">
        <v>26</v>
      </c>
      <c r="H10" s="8" t="s">
        <v>27</v>
      </c>
      <c r="I10" s="417" t="s">
        <v>28</v>
      </c>
      <c r="J10" s="8" t="s">
        <v>29</v>
      </c>
      <c r="K10" s="46" t="s">
        <v>30</v>
      </c>
      <c r="L10" s="8" t="s">
        <v>31</v>
      </c>
      <c r="M10" s="46" t="s">
        <v>32</v>
      </c>
      <c r="N10" s="8" t="s">
        <v>33</v>
      </c>
    </row>
    <row r="11" spans="1:14" s="415" customFormat="1" x14ac:dyDescent="0.25">
      <c r="A11" s="414"/>
      <c r="B11" s="418" t="s">
        <v>49</v>
      </c>
      <c r="C11" s="429">
        <v>6891.61</v>
      </c>
      <c r="D11" s="408">
        <v>8000</v>
      </c>
      <c r="E11" s="408">
        <v>8000</v>
      </c>
      <c r="F11" s="408">
        <v>8000</v>
      </c>
      <c r="G11" s="408">
        <v>8000</v>
      </c>
      <c r="H11" s="408">
        <v>8000</v>
      </c>
      <c r="I11" s="419">
        <v>8000</v>
      </c>
      <c r="J11" s="408">
        <v>8000</v>
      </c>
      <c r="K11" s="408">
        <v>8000</v>
      </c>
      <c r="L11" s="408">
        <v>8000</v>
      </c>
      <c r="M11" s="408">
        <v>8000</v>
      </c>
      <c r="N11" s="409">
        <f>SUM(B11:M11)</f>
        <v>86891.61</v>
      </c>
    </row>
    <row r="12" spans="1:14" s="415" customFormat="1" x14ac:dyDescent="0.25">
      <c r="A12" s="414"/>
      <c r="B12" s="420" t="s">
        <v>365</v>
      </c>
      <c r="C12" s="428">
        <v>5045.6499999999996</v>
      </c>
      <c r="D12" s="410"/>
      <c r="E12" s="410"/>
      <c r="F12" s="410"/>
      <c r="G12" s="410"/>
      <c r="H12" s="410"/>
      <c r="I12" s="421"/>
      <c r="J12" s="410"/>
      <c r="K12" s="410"/>
      <c r="L12" s="410"/>
      <c r="M12" s="410"/>
      <c r="N12" s="411">
        <v>10000</v>
      </c>
    </row>
    <row r="13" spans="1:14" s="415" customFormat="1" x14ac:dyDescent="0.25">
      <c r="A13" s="414"/>
      <c r="B13" s="420" t="s">
        <v>358</v>
      </c>
      <c r="C13" s="428">
        <v>361.21</v>
      </c>
      <c r="D13" s="410">
        <v>2000</v>
      </c>
      <c r="E13" s="410">
        <v>700</v>
      </c>
      <c r="F13" s="410"/>
      <c r="G13" s="410"/>
      <c r="H13" s="410"/>
      <c r="I13" s="421"/>
      <c r="J13" s="410"/>
      <c r="K13" s="410"/>
      <c r="L13" s="410"/>
      <c r="M13" s="410"/>
      <c r="N13" s="411">
        <f>SUM(C13:M13)</f>
        <v>3061.21</v>
      </c>
    </row>
    <row r="14" spans="1:14" s="415" customFormat="1" x14ac:dyDescent="0.25">
      <c r="A14" s="414"/>
      <c r="B14" s="420" t="s">
        <v>359</v>
      </c>
      <c r="C14" s="428">
        <v>360.94</v>
      </c>
      <c r="D14" s="410">
        <v>600</v>
      </c>
      <c r="E14" s="410">
        <v>250</v>
      </c>
      <c r="F14" s="410"/>
      <c r="G14" s="410"/>
      <c r="H14" s="410"/>
      <c r="I14" s="421"/>
      <c r="J14" s="410"/>
      <c r="K14" s="410"/>
      <c r="L14" s="410"/>
      <c r="M14" s="410"/>
      <c r="N14" s="411">
        <f>SUM(C14:M14)</f>
        <v>1210.94</v>
      </c>
    </row>
    <row r="15" spans="1:14" s="415" customFormat="1" x14ac:dyDescent="0.25">
      <c r="A15" s="414"/>
      <c r="B15" s="420" t="s">
        <v>360</v>
      </c>
      <c r="C15" s="410"/>
      <c r="D15" s="410">
        <v>2000</v>
      </c>
      <c r="E15" s="410">
        <v>2000</v>
      </c>
      <c r="F15" s="410"/>
      <c r="G15" s="410"/>
      <c r="H15" s="410"/>
      <c r="I15" s="421"/>
      <c r="J15" s="410"/>
      <c r="K15" s="410"/>
      <c r="L15" s="410"/>
      <c r="M15" s="410"/>
      <c r="N15" s="411">
        <f>SUM(C15:M15)</f>
        <v>4000</v>
      </c>
    </row>
    <row r="16" spans="1:14" s="415" customFormat="1" x14ac:dyDescent="0.25">
      <c r="A16" s="414"/>
      <c r="B16" s="420" t="s">
        <v>361</v>
      </c>
      <c r="C16" s="410"/>
      <c r="D16" s="410"/>
      <c r="E16" s="410">
        <v>200</v>
      </c>
      <c r="F16" s="410">
        <f>7375*80%</f>
        <v>5900</v>
      </c>
      <c r="G16" s="410">
        <f>7375*80%</f>
        <v>5900</v>
      </c>
      <c r="H16" s="410"/>
      <c r="I16" s="421"/>
      <c r="J16" s="410"/>
      <c r="K16" s="410"/>
      <c r="L16" s="410"/>
      <c r="M16" s="410"/>
      <c r="N16" s="411">
        <v>15000</v>
      </c>
    </row>
    <row r="17" spans="1:16" s="415" customFormat="1" x14ac:dyDescent="0.25">
      <c r="A17" s="414"/>
      <c r="B17" s="420" t="s">
        <v>362</v>
      </c>
      <c r="C17" s="410"/>
      <c r="D17" s="410"/>
      <c r="E17" s="410"/>
      <c r="F17" s="410"/>
      <c r="G17" s="410"/>
      <c r="H17" s="410">
        <f>7500*80%</f>
        <v>6000</v>
      </c>
      <c r="I17" s="410">
        <f>7500*80%</f>
        <v>6000</v>
      </c>
      <c r="J17" s="410"/>
      <c r="K17" s="410"/>
      <c r="L17" s="410"/>
      <c r="M17" s="410"/>
      <c r="N17" s="411">
        <v>15000</v>
      </c>
    </row>
    <row r="18" spans="1:16" s="415" customFormat="1" x14ac:dyDescent="0.25">
      <c r="A18" s="414"/>
      <c r="B18" s="420" t="s">
        <v>363</v>
      </c>
      <c r="C18" s="410"/>
      <c r="D18" s="410"/>
      <c r="E18" s="410"/>
      <c r="F18" s="410"/>
      <c r="G18" s="410"/>
      <c r="H18" s="410"/>
      <c r="I18" s="421">
        <f>500*80%</f>
        <v>400</v>
      </c>
      <c r="J18" s="410">
        <f>7250*80%</f>
        <v>5800</v>
      </c>
      <c r="K18" s="410">
        <f>7250*80%</f>
        <v>5800</v>
      </c>
      <c r="L18" s="410"/>
      <c r="M18" s="410"/>
      <c r="N18" s="411">
        <v>15000</v>
      </c>
    </row>
    <row r="19" spans="1:16" s="415" customFormat="1" ht="15.75" thickBot="1" x14ac:dyDescent="0.3">
      <c r="A19" s="414"/>
      <c r="B19" s="422" t="s">
        <v>364</v>
      </c>
      <c r="C19" s="412"/>
      <c r="D19" s="412"/>
      <c r="E19" s="412"/>
      <c r="F19" s="412"/>
      <c r="G19" s="412"/>
      <c r="H19" s="412"/>
      <c r="I19" s="423"/>
      <c r="J19" s="412"/>
      <c r="K19" s="412">
        <f>300*80%</f>
        <v>240</v>
      </c>
      <c r="L19" s="412">
        <f>9850*80%</f>
        <v>7880</v>
      </c>
      <c r="M19" s="412">
        <f>9850*80%</f>
        <v>7880</v>
      </c>
      <c r="N19" s="413">
        <v>20000</v>
      </c>
    </row>
    <row r="20" spans="1:16" s="415" customFormat="1" ht="20.25" thickBot="1" x14ac:dyDescent="0.3">
      <c r="A20" s="414"/>
      <c r="B20" s="424" t="s">
        <v>35</v>
      </c>
      <c r="C20" s="16" t="s">
        <v>22</v>
      </c>
      <c r="D20" s="39" t="s">
        <v>23</v>
      </c>
      <c r="E20" s="16" t="s">
        <v>24</v>
      </c>
      <c r="F20" s="39" t="s">
        <v>25</v>
      </c>
      <c r="G20" s="16" t="s">
        <v>26</v>
      </c>
      <c r="H20" s="39" t="s">
        <v>27</v>
      </c>
      <c r="I20" s="425" t="s">
        <v>28</v>
      </c>
      <c r="J20" s="39" t="s">
        <v>29</v>
      </c>
      <c r="K20" s="16" t="s">
        <v>30</v>
      </c>
      <c r="L20" s="39" t="s">
        <v>31</v>
      </c>
      <c r="M20" s="16" t="s">
        <v>32</v>
      </c>
      <c r="N20" s="39" t="s">
        <v>33</v>
      </c>
    </row>
    <row r="21" spans="1:16" s="415" customFormat="1" x14ac:dyDescent="0.25">
      <c r="A21" s="414"/>
      <c r="B21" s="426" t="s">
        <v>49</v>
      </c>
      <c r="C21" s="445">
        <v>1606</v>
      </c>
      <c r="D21" s="430">
        <v>2000</v>
      </c>
      <c r="E21" s="430">
        <v>2000</v>
      </c>
      <c r="F21" s="430">
        <v>2000</v>
      </c>
      <c r="G21" s="430">
        <v>2000</v>
      </c>
      <c r="H21" s="430">
        <v>2000</v>
      </c>
      <c r="I21" s="431">
        <v>2000</v>
      </c>
      <c r="J21" s="430">
        <v>2000</v>
      </c>
      <c r="K21" s="430">
        <v>2000</v>
      </c>
      <c r="L21" s="430">
        <v>2000</v>
      </c>
      <c r="M21" s="430">
        <v>2000</v>
      </c>
      <c r="N21" s="432">
        <f>SUM(B21:M21)</f>
        <v>21606</v>
      </c>
      <c r="O21" s="433"/>
      <c r="P21" s="433"/>
    </row>
    <row r="22" spans="1:16" s="415" customFormat="1" x14ac:dyDescent="0.25">
      <c r="A22" s="414"/>
      <c r="B22" s="420" t="s">
        <v>365</v>
      </c>
      <c r="C22" s="444">
        <v>434.56</v>
      </c>
      <c r="D22" s="434"/>
      <c r="E22" s="434"/>
      <c r="F22" s="434"/>
      <c r="G22" s="434"/>
      <c r="H22" s="434"/>
      <c r="I22" s="435"/>
      <c r="J22" s="434"/>
      <c r="K22" s="434"/>
      <c r="L22" s="434"/>
      <c r="M22" s="434"/>
      <c r="N22" s="436">
        <f>SUM(B22:M22)</f>
        <v>434.56</v>
      </c>
      <c r="O22" s="433"/>
      <c r="P22" s="433"/>
    </row>
    <row r="23" spans="1:16" s="415" customFormat="1" x14ac:dyDescent="0.25">
      <c r="A23" s="414"/>
      <c r="B23" s="420" t="s">
        <v>358</v>
      </c>
      <c r="C23" s="444">
        <v>1.98</v>
      </c>
      <c r="D23" s="434">
        <f>2500*0.2</f>
        <v>500</v>
      </c>
      <c r="E23" s="434">
        <v>200</v>
      </c>
      <c r="F23" s="434"/>
      <c r="G23" s="434"/>
      <c r="H23" s="434"/>
      <c r="I23" s="435"/>
      <c r="J23" s="434"/>
      <c r="K23" s="434"/>
      <c r="L23" s="434"/>
      <c r="M23" s="434"/>
      <c r="N23" s="436">
        <f t="shared" ref="N23:N28" si="0">SUM(C23:M23)</f>
        <v>701.98</v>
      </c>
      <c r="O23" s="433"/>
      <c r="P23" s="433"/>
    </row>
    <row r="24" spans="1:16" s="415" customFormat="1" x14ac:dyDescent="0.25">
      <c r="A24" s="414"/>
      <c r="B24" s="420" t="s">
        <v>359</v>
      </c>
      <c r="C24" s="434"/>
      <c r="D24" s="434">
        <v>150</v>
      </c>
      <c r="E24" s="434">
        <v>50</v>
      </c>
      <c r="F24" s="434"/>
      <c r="G24" s="434"/>
      <c r="H24" s="434"/>
      <c r="I24" s="435"/>
      <c r="J24" s="434"/>
      <c r="K24" s="434"/>
      <c r="L24" s="434"/>
      <c r="M24" s="434"/>
      <c r="N24" s="436">
        <f t="shared" si="0"/>
        <v>200</v>
      </c>
      <c r="O24" s="433"/>
      <c r="P24" s="433"/>
    </row>
    <row r="25" spans="1:16" s="415" customFormat="1" x14ac:dyDescent="0.25">
      <c r="A25" s="414"/>
      <c r="B25" s="420" t="s">
        <v>360</v>
      </c>
      <c r="C25" s="434"/>
      <c r="D25" s="434">
        <v>400</v>
      </c>
      <c r="E25" s="434">
        <v>400</v>
      </c>
      <c r="F25" s="434"/>
      <c r="G25" s="434"/>
      <c r="H25" s="434"/>
      <c r="I25" s="435"/>
      <c r="J25" s="434"/>
      <c r="K25" s="434"/>
      <c r="L25" s="434"/>
      <c r="M25" s="434"/>
      <c r="N25" s="436">
        <f t="shared" si="0"/>
        <v>800</v>
      </c>
      <c r="O25" s="433"/>
      <c r="P25" s="433"/>
    </row>
    <row r="26" spans="1:16" s="415" customFormat="1" x14ac:dyDescent="0.25">
      <c r="A26" s="414"/>
      <c r="B26" s="420" t="s">
        <v>361</v>
      </c>
      <c r="C26" s="434"/>
      <c r="D26" s="434"/>
      <c r="E26" s="434">
        <v>50</v>
      </c>
      <c r="F26" s="434">
        <f>7375*20%</f>
        <v>1475</v>
      </c>
      <c r="G26" s="434">
        <f>7375*20%</f>
        <v>1475</v>
      </c>
      <c r="H26" s="434"/>
      <c r="I26" s="435"/>
      <c r="J26" s="434"/>
      <c r="K26" s="434"/>
      <c r="L26" s="434"/>
      <c r="M26" s="434"/>
      <c r="N26" s="436">
        <f t="shared" si="0"/>
        <v>3000</v>
      </c>
      <c r="O26" s="433"/>
      <c r="P26" s="433"/>
    </row>
    <row r="27" spans="1:16" s="415" customFormat="1" x14ac:dyDescent="0.25">
      <c r="A27" s="414"/>
      <c r="B27" s="420" t="s">
        <v>362</v>
      </c>
      <c r="C27" s="434"/>
      <c r="D27" s="434"/>
      <c r="E27" s="434"/>
      <c r="F27" s="434"/>
      <c r="G27" s="434"/>
      <c r="H27" s="434">
        <v>1500</v>
      </c>
      <c r="I27" s="434">
        <v>1500</v>
      </c>
      <c r="J27" s="434"/>
      <c r="K27" s="434"/>
      <c r="L27" s="434"/>
      <c r="M27" s="434"/>
      <c r="N27" s="436">
        <f t="shared" si="0"/>
        <v>3000</v>
      </c>
      <c r="O27" s="433"/>
      <c r="P27" s="433"/>
    </row>
    <row r="28" spans="1:16" s="415" customFormat="1" x14ac:dyDescent="0.25">
      <c r="A28" s="414"/>
      <c r="B28" s="420" t="s">
        <v>363</v>
      </c>
      <c r="C28" s="434"/>
      <c r="D28" s="434"/>
      <c r="E28" s="434"/>
      <c r="F28" s="434"/>
      <c r="G28" s="434"/>
      <c r="H28" s="434"/>
      <c r="I28" s="435">
        <v>100</v>
      </c>
      <c r="J28" s="434">
        <f>7250*20%</f>
        <v>1450</v>
      </c>
      <c r="K28" s="434">
        <f>7250*20%</f>
        <v>1450</v>
      </c>
      <c r="L28" s="434"/>
      <c r="M28" s="434"/>
      <c r="N28" s="436">
        <f t="shared" si="0"/>
        <v>3000</v>
      </c>
      <c r="O28" s="433"/>
      <c r="P28" s="433"/>
    </row>
    <row r="29" spans="1:16" s="415" customFormat="1" ht="15.75" thickBot="1" x14ac:dyDescent="0.3">
      <c r="A29" s="414"/>
      <c r="B29" s="422" t="s">
        <v>364</v>
      </c>
      <c r="C29" s="437"/>
      <c r="D29" s="437"/>
      <c r="E29" s="437"/>
      <c r="F29" s="437"/>
      <c r="G29" s="437"/>
      <c r="H29" s="437"/>
      <c r="I29" s="438"/>
      <c r="J29" s="437"/>
      <c r="K29" s="437">
        <v>60</v>
      </c>
      <c r="L29" s="437">
        <f>9850*20%</f>
        <v>1970</v>
      </c>
      <c r="M29" s="437">
        <f>9850*20%</f>
        <v>1970</v>
      </c>
      <c r="N29" s="439">
        <f>SUM(B29:M29)</f>
        <v>4000</v>
      </c>
      <c r="O29" s="433"/>
      <c r="P29" s="433"/>
    </row>
    <row r="30" spans="1:16" ht="21.75" customHeight="1" x14ac:dyDescent="0.25">
      <c r="B30" s="454" t="s">
        <v>50</v>
      </c>
      <c r="C30" s="455">
        <f t="shared" ref="C30:N30" si="1">SUM(C11,C21)</f>
        <v>8497.61</v>
      </c>
      <c r="D30" s="455">
        <f t="shared" si="1"/>
        <v>10000</v>
      </c>
      <c r="E30" s="455">
        <f t="shared" si="1"/>
        <v>10000</v>
      </c>
      <c r="F30" s="455">
        <f t="shared" si="1"/>
        <v>10000</v>
      </c>
      <c r="G30" s="455">
        <f t="shared" si="1"/>
        <v>10000</v>
      </c>
      <c r="H30" s="455">
        <f t="shared" si="1"/>
        <v>10000</v>
      </c>
      <c r="I30" s="455">
        <f t="shared" si="1"/>
        <v>10000</v>
      </c>
      <c r="J30" s="455">
        <f t="shared" si="1"/>
        <v>10000</v>
      </c>
      <c r="K30" s="455">
        <f t="shared" si="1"/>
        <v>10000</v>
      </c>
      <c r="L30" s="455">
        <f t="shared" si="1"/>
        <v>10000</v>
      </c>
      <c r="M30" s="455">
        <f t="shared" si="1"/>
        <v>10000</v>
      </c>
      <c r="N30" s="455">
        <f t="shared" si="1"/>
        <v>108497.61</v>
      </c>
      <c r="O30" s="447"/>
      <c r="P30" s="447"/>
    </row>
    <row r="31" spans="1:16" ht="20.25" customHeight="1" x14ac:dyDescent="0.25">
      <c r="B31" s="454" t="s">
        <v>373</v>
      </c>
      <c r="C31" s="455">
        <f t="shared" ref="C31:N31" si="2">SUM(C12:C19,C22:C29)</f>
        <v>6204.3399999999992</v>
      </c>
      <c r="D31" s="455">
        <f t="shared" si="2"/>
        <v>5650</v>
      </c>
      <c r="E31" s="455">
        <f t="shared" si="2"/>
        <v>3850</v>
      </c>
      <c r="F31" s="455">
        <f t="shared" si="2"/>
        <v>7375</v>
      </c>
      <c r="G31" s="455">
        <f t="shared" si="2"/>
        <v>7375</v>
      </c>
      <c r="H31" s="455">
        <f t="shared" si="2"/>
        <v>7500</v>
      </c>
      <c r="I31" s="455">
        <f t="shared" si="2"/>
        <v>8000</v>
      </c>
      <c r="J31" s="455">
        <f t="shared" si="2"/>
        <v>7250</v>
      </c>
      <c r="K31" s="455">
        <f t="shared" si="2"/>
        <v>7550</v>
      </c>
      <c r="L31" s="455">
        <f t="shared" si="2"/>
        <v>9850</v>
      </c>
      <c r="M31" s="455">
        <f t="shared" si="2"/>
        <v>9850</v>
      </c>
      <c r="N31" s="455">
        <f t="shared" si="2"/>
        <v>98408.689999999988</v>
      </c>
      <c r="O31" s="447"/>
      <c r="P31" s="447"/>
    </row>
    <row r="32" spans="1:16" s="427" customFormat="1" ht="18.75" x14ac:dyDescent="0.25">
      <c r="A32" s="50"/>
      <c r="B32" s="448" t="s">
        <v>46</v>
      </c>
      <c r="C32" s="449">
        <f t="shared" ref="C32:L32" si="3">SUM(C10:C29)</f>
        <v>14701.949999999997</v>
      </c>
      <c r="D32" s="449">
        <f t="shared" si="3"/>
        <v>15650</v>
      </c>
      <c r="E32" s="449">
        <f t="shared" si="3"/>
        <v>13850</v>
      </c>
      <c r="F32" s="449">
        <f t="shared" si="3"/>
        <v>17375</v>
      </c>
      <c r="G32" s="449">
        <f t="shared" si="3"/>
        <v>17375</v>
      </c>
      <c r="H32" s="449">
        <f t="shared" si="3"/>
        <v>17500</v>
      </c>
      <c r="I32" s="449">
        <f t="shared" si="3"/>
        <v>18000</v>
      </c>
      <c r="J32" s="449">
        <f t="shared" si="3"/>
        <v>17250</v>
      </c>
      <c r="K32" s="449">
        <f t="shared" si="3"/>
        <v>17550</v>
      </c>
      <c r="L32" s="449">
        <f t="shared" si="3"/>
        <v>19850</v>
      </c>
      <c r="M32" s="449">
        <v>10600</v>
      </c>
      <c r="N32" s="450">
        <f>SUM(C32:M32)</f>
        <v>179701.95</v>
      </c>
      <c r="O32" s="443"/>
      <c r="P32" s="443"/>
    </row>
    <row r="33" spans="1:16" s="461" customFormat="1" ht="8.25" customHeight="1" x14ac:dyDescent="0.25">
      <c r="A33" s="487"/>
      <c r="B33" s="458"/>
      <c r="C33" s="459"/>
      <c r="D33" s="459"/>
      <c r="E33" s="459"/>
      <c r="F33" s="459"/>
      <c r="G33" s="459"/>
      <c r="H33" s="459"/>
      <c r="I33" s="459"/>
      <c r="J33" s="459"/>
      <c r="K33" s="459"/>
      <c r="L33" s="459"/>
      <c r="M33" s="459"/>
      <c r="N33" s="460"/>
      <c r="O33" s="459"/>
      <c r="P33" s="459"/>
    </row>
    <row r="34" spans="1:16" s="447" customFormat="1" x14ac:dyDescent="0.25">
      <c r="B34" s="456" t="s">
        <v>372</v>
      </c>
      <c r="C34" s="473">
        <f>10000-C30</f>
        <v>1502.3899999999994</v>
      </c>
      <c r="D34" s="456"/>
      <c r="E34" s="456"/>
      <c r="F34" s="456"/>
      <c r="G34" s="456"/>
      <c r="H34" s="456"/>
      <c r="I34" s="457"/>
      <c r="J34" s="456"/>
      <c r="K34" s="456"/>
      <c r="L34" s="456"/>
      <c r="M34" s="456"/>
      <c r="N34" s="456"/>
    </row>
    <row r="35" spans="1:16" s="447" customFormat="1" x14ac:dyDescent="0.25">
      <c r="B35" s="451" t="s">
        <v>366</v>
      </c>
      <c r="C35" s="474">
        <f>10000-SUM(C22,C12)</f>
        <v>4519.79</v>
      </c>
      <c r="D35" s="451"/>
      <c r="E35" s="451"/>
      <c r="F35" s="451"/>
      <c r="G35" s="451"/>
      <c r="H35" s="451"/>
      <c r="I35" s="452"/>
      <c r="J35" s="451"/>
      <c r="K35" s="451"/>
      <c r="L35" s="451"/>
      <c r="M35" s="451"/>
      <c r="N35" s="451"/>
    </row>
    <row r="36" spans="1:16" s="447" customFormat="1" x14ac:dyDescent="0.25">
      <c r="B36" s="451" t="s">
        <v>367</v>
      </c>
      <c r="C36" s="451"/>
      <c r="D36" s="451"/>
      <c r="E36" s="451"/>
      <c r="F36" s="451"/>
      <c r="G36" s="451"/>
      <c r="H36" s="451"/>
      <c r="I36" s="452"/>
      <c r="J36" s="451"/>
      <c r="K36" s="451"/>
      <c r="L36" s="451"/>
      <c r="M36" s="451"/>
      <c r="N36" s="451"/>
    </row>
    <row r="37" spans="1:16" s="447" customFormat="1" x14ac:dyDescent="0.25">
      <c r="B37" s="451" t="s">
        <v>368</v>
      </c>
      <c r="C37" s="451"/>
      <c r="D37" s="451"/>
      <c r="E37" s="451"/>
      <c r="F37" s="451"/>
      <c r="G37" s="451"/>
      <c r="H37" s="451"/>
      <c r="I37" s="452"/>
      <c r="J37" s="451"/>
      <c r="K37" s="451"/>
      <c r="L37" s="451"/>
      <c r="M37" s="451"/>
      <c r="N37" s="451"/>
    </row>
    <row r="38" spans="1:16" s="447" customFormat="1" x14ac:dyDescent="0.25">
      <c r="B38" s="451" t="s">
        <v>369</v>
      </c>
      <c r="C38" s="451"/>
      <c r="D38" s="451"/>
      <c r="E38" s="451"/>
      <c r="F38" s="451"/>
      <c r="G38" s="451"/>
      <c r="H38" s="451"/>
      <c r="I38" s="452"/>
      <c r="J38" s="451"/>
      <c r="K38" s="451"/>
      <c r="L38" s="451"/>
      <c r="M38" s="451"/>
      <c r="N38" s="451"/>
    </row>
    <row r="39" spans="1:16" s="447" customFormat="1" x14ac:dyDescent="0.25">
      <c r="B39" s="451" t="s">
        <v>370</v>
      </c>
      <c r="C39" s="451"/>
      <c r="D39" s="451"/>
      <c r="E39" s="451"/>
      <c r="F39" s="451"/>
      <c r="G39" s="451"/>
      <c r="H39" s="451"/>
      <c r="I39" s="452"/>
      <c r="J39" s="451"/>
      <c r="K39" s="451"/>
      <c r="L39" s="451"/>
      <c r="M39" s="451"/>
      <c r="N39" s="451"/>
    </row>
    <row r="40" spans="1:16" s="447" customFormat="1" x14ac:dyDescent="0.25">
      <c r="B40" s="451" t="s">
        <v>371</v>
      </c>
      <c r="C40" s="451"/>
      <c r="D40" s="451"/>
      <c r="E40" s="451"/>
      <c r="F40" s="451"/>
      <c r="G40" s="451"/>
      <c r="H40" s="451"/>
      <c r="I40" s="452"/>
      <c r="J40" s="451"/>
      <c r="K40" s="451"/>
      <c r="L40" s="451"/>
      <c r="M40" s="451"/>
      <c r="N40" s="451"/>
    </row>
    <row r="41" spans="1:16" s="447" customFormat="1" x14ac:dyDescent="0.25">
      <c r="B41" s="446"/>
      <c r="C41" s="446"/>
      <c r="D41" s="446"/>
      <c r="E41" s="446"/>
      <c r="F41" s="446"/>
      <c r="G41" s="446"/>
      <c r="H41" s="446"/>
      <c r="J41" s="446"/>
      <c r="K41" s="446"/>
      <c r="L41" s="446"/>
      <c r="M41" s="446"/>
      <c r="N41" s="446"/>
    </row>
    <row r="42" spans="1:16" x14ac:dyDescent="0.25">
      <c r="B42" s="49"/>
    </row>
    <row r="43" spans="1:16" x14ac:dyDescent="0.25">
      <c r="B43" s="49"/>
    </row>
  </sheetData>
  <mergeCells count="1">
    <mergeCell ref="B8:N9"/>
  </mergeCells>
  <hyperlinks>
    <hyperlink ref="B23" location="'I2'!A1" display="     Initiative I2 (Lent)"/>
    <hyperlink ref="B24" location="'I2 Promos'!A1" display="     Initiative I2 (Cheesecake)"/>
    <hyperlink ref="B25" location="'I2 Promos'!A1" display="     Initiative I2 (Chicken Rings)"/>
    <hyperlink ref="B26" location="'I3'!A1" display="     Initiative I3"/>
    <hyperlink ref="B27" location="'I4'!A1" display="     Initiative I4"/>
    <hyperlink ref="B28" location="'I5'!A1" display="     Initiative I5"/>
    <hyperlink ref="B29" location="'I6'!A1" display="     Initiative I6"/>
    <hyperlink ref="B13" location="'I2 Promos'!A1" display="     I2 Promotion(Lent)"/>
    <hyperlink ref="B14" location="'I2 Promos'!A1" display="     Initiative I2 (Cheesecake)"/>
    <hyperlink ref="B15" location="'I2 Promos'!A1" display="     Initiative I2 (Chicken Rings)"/>
    <hyperlink ref="B16" location="'I3'!A1" display="     Initiative I3"/>
    <hyperlink ref="B17" location="'I4'!A1" display="     Initiative I4"/>
    <hyperlink ref="B18" location="'I5'!A1" display="     Initiative I5"/>
    <hyperlink ref="B19" location="'I6'!A1" display="     Initiative I6"/>
    <hyperlink ref="B12" location="'I1 Promo'!A1" display="     I1 Promotion"/>
    <hyperlink ref="B22" location="'I1 Promo'!A1" display="     I1 Promotion"/>
  </hyperlinks>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W133"/>
  <sheetViews>
    <sheetView topLeftCell="R1" zoomScale="80" zoomScaleNormal="80" workbookViewId="0">
      <selection activeCell="AU16" sqref="AU16"/>
    </sheetView>
  </sheetViews>
  <sheetFormatPr defaultColWidth="8.85546875" defaultRowHeight="15" x14ac:dyDescent="0.25"/>
  <cols>
    <col min="1" max="1" width="47.140625" style="57" customWidth="1"/>
    <col min="2" max="2" width="5.42578125" style="53" hidden="1" customWidth="1"/>
    <col min="3" max="3" width="6.7109375" style="53" hidden="1" customWidth="1"/>
    <col min="4" max="4" width="6.7109375" style="56" customWidth="1"/>
    <col min="5" max="11" width="6.7109375" style="55" customWidth="1"/>
    <col min="12" max="12" width="5.42578125" style="55" customWidth="1"/>
    <col min="13" max="15" width="5.85546875" style="55" customWidth="1"/>
    <col min="16" max="16" width="5.85546875" style="54" customWidth="1"/>
    <col min="17" max="19" width="5.85546875" style="53" customWidth="1"/>
    <col min="20" max="20" width="5.42578125" style="53" customWidth="1"/>
    <col min="21" max="29" width="5.85546875" style="53" customWidth="1"/>
    <col min="30" max="38" width="6.140625" style="53" customWidth="1"/>
    <col min="39" max="40" width="5.7109375" style="53" customWidth="1"/>
    <col min="41" max="41" width="6.42578125" style="53" customWidth="1"/>
    <col min="42" max="42" width="7.140625" style="53" customWidth="1"/>
    <col min="43" max="46" width="5.7109375" style="53" customWidth="1"/>
    <col min="47" max="47" width="6.85546875" style="53" customWidth="1"/>
    <col min="48" max="49" width="6.7109375" style="53" customWidth="1"/>
    <col min="50" max="50" width="7.28515625" style="53" customWidth="1"/>
    <col min="51" max="51" width="5.42578125" style="53" customWidth="1"/>
    <col min="52" max="52" width="6" style="53" customWidth="1"/>
    <col min="53" max="54" width="5.42578125" style="53" customWidth="1"/>
    <col min="55" max="55" width="5.85546875" style="53" customWidth="1"/>
    <col min="56" max="57" width="5.42578125" style="53" hidden="1" customWidth="1"/>
    <col min="58" max="58" width="5.42578125" style="53" customWidth="1"/>
    <col min="59" max="16384" width="8.85546875" style="53"/>
  </cols>
  <sheetData>
    <row r="1" spans="1:59" s="372" customFormat="1" ht="18.75" thickBot="1" x14ac:dyDescent="0.3">
      <c r="A1" s="613" t="s">
        <v>291</v>
      </c>
      <c r="B1" s="613"/>
      <c r="C1" s="613"/>
      <c r="D1" s="613"/>
      <c r="E1" s="613"/>
      <c r="F1" s="613"/>
      <c r="G1" s="613"/>
      <c r="H1" s="613"/>
      <c r="I1" s="613"/>
      <c r="J1" s="613"/>
      <c r="K1" s="613"/>
      <c r="L1" s="373"/>
      <c r="M1" s="373"/>
      <c r="N1" s="373"/>
      <c r="O1" s="373"/>
      <c r="P1" s="373"/>
    </row>
    <row r="2" spans="1:59" ht="30" x14ac:dyDescent="0.25">
      <c r="A2" s="614" t="s">
        <v>290</v>
      </c>
      <c r="B2" s="615"/>
      <c r="C2" s="615"/>
      <c r="D2" s="615"/>
      <c r="E2" s="615"/>
      <c r="F2" s="615"/>
      <c r="G2" s="615"/>
      <c r="H2" s="615"/>
      <c r="I2" s="615"/>
      <c r="J2" s="615"/>
      <c r="K2" s="615"/>
      <c r="L2" s="615"/>
      <c r="M2" s="615"/>
      <c r="N2" s="615"/>
      <c r="O2" s="615"/>
      <c r="P2" s="615"/>
      <c r="Q2" s="615"/>
      <c r="R2" s="615"/>
      <c r="S2" s="615"/>
      <c r="T2" s="615"/>
      <c r="U2" s="615"/>
      <c r="V2" s="615"/>
      <c r="W2" s="615"/>
      <c r="X2" s="615"/>
      <c r="Y2" s="615"/>
      <c r="Z2" s="615"/>
      <c r="AA2" s="615"/>
      <c r="AB2" s="615"/>
      <c r="AC2" s="615"/>
      <c r="AD2" s="615"/>
      <c r="AE2" s="615"/>
      <c r="AF2" s="615"/>
      <c r="AG2" s="615"/>
      <c r="AH2" s="615"/>
      <c r="AI2" s="615"/>
      <c r="AJ2" s="615"/>
      <c r="AK2" s="615"/>
      <c r="AL2" s="615"/>
      <c r="AM2" s="615"/>
      <c r="AN2" s="615"/>
      <c r="AO2" s="615"/>
      <c r="AP2" s="615"/>
      <c r="AQ2" s="615"/>
      <c r="AR2" s="615"/>
      <c r="AS2" s="615"/>
      <c r="AT2" s="615"/>
      <c r="AU2" s="615"/>
      <c r="AV2" s="615"/>
      <c r="AW2" s="615"/>
      <c r="AX2" s="615"/>
      <c r="AY2" s="615"/>
      <c r="AZ2" s="615"/>
      <c r="BA2" s="615"/>
      <c r="BB2" s="615"/>
      <c r="BC2" s="615"/>
      <c r="BD2" s="615"/>
      <c r="BE2" s="615"/>
      <c r="BF2" s="616"/>
    </row>
    <row r="3" spans="1:59" s="368" customFormat="1" ht="18.75" thickBot="1" x14ac:dyDescent="0.3">
      <c r="A3" s="371"/>
      <c r="B3" s="370"/>
      <c r="C3" s="370"/>
      <c r="D3" s="370"/>
      <c r="E3" s="370"/>
      <c r="F3" s="370"/>
      <c r="G3" s="370"/>
      <c r="H3" s="370"/>
      <c r="I3" s="370"/>
      <c r="J3" s="370"/>
      <c r="K3" s="617" t="s">
        <v>289</v>
      </c>
      <c r="L3" s="617"/>
      <c r="M3" s="617"/>
      <c r="N3" s="617"/>
      <c r="O3" s="617"/>
      <c r="P3" s="617"/>
      <c r="Q3" s="617"/>
      <c r="R3" s="370"/>
      <c r="S3" s="370"/>
      <c r="T3" s="370"/>
      <c r="U3" s="618" t="s">
        <v>288</v>
      </c>
      <c r="V3" s="618"/>
      <c r="W3" s="618"/>
      <c r="X3" s="618"/>
      <c r="Y3" s="370"/>
      <c r="Z3" s="370"/>
      <c r="AA3" s="370"/>
      <c r="AB3" s="370"/>
      <c r="AC3" s="370"/>
      <c r="AD3" s="370"/>
      <c r="AE3" s="370"/>
      <c r="AF3" s="370"/>
      <c r="AG3" s="627" t="s">
        <v>287</v>
      </c>
      <c r="AH3" s="628"/>
      <c r="AI3" s="628"/>
      <c r="AJ3" s="629"/>
      <c r="AK3" s="370"/>
      <c r="AL3" s="370"/>
      <c r="AM3" s="370"/>
      <c r="AN3" s="370"/>
      <c r="AO3" s="370"/>
      <c r="AP3" s="370"/>
      <c r="AQ3" s="370"/>
      <c r="AR3" s="370"/>
      <c r="AS3" s="370"/>
      <c r="AT3" s="370"/>
      <c r="AU3" s="370"/>
      <c r="AV3" s="370"/>
      <c r="AW3" s="370"/>
      <c r="AX3" s="370"/>
      <c r="AY3" s="370"/>
      <c r="AZ3" s="370"/>
      <c r="BA3" s="370"/>
      <c r="BB3" s="370"/>
      <c r="BC3" s="370"/>
      <c r="BD3" s="370"/>
      <c r="BE3" s="370"/>
      <c r="BF3" s="369"/>
    </row>
    <row r="4" spans="1:59" s="359" customFormat="1" ht="24" thickBot="1" x14ac:dyDescent="0.4">
      <c r="A4" s="367" t="s">
        <v>286</v>
      </c>
      <c r="B4" s="366"/>
      <c r="C4" s="619" t="s">
        <v>21</v>
      </c>
      <c r="D4" s="620"/>
      <c r="E4" s="620"/>
      <c r="F4" s="620"/>
      <c r="G4" s="621"/>
      <c r="H4" s="622" t="s">
        <v>285</v>
      </c>
      <c r="I4" s="620"/>
      <c r="J4" s="620"/>
      <c r="K4" s="621"/>
      <c r="L4" s="622" t="s">
        <v>23</v>
      </c>
      <c r="M4" s="620"/>
      <c r="N4" s="620"/>
      <c r="O4" s="623"/>
      <c r="P4" s="619" t="s">
        <v>24</v>
      </c>
      <c r="Q4" s="620"/>
      <c r="R4" s="620"/>
      <c r="S4" s="620"/>
      <c r="T4" s="621"/>
      <c r="U4" s="599" t="s">
        <v>284</v>
      </c>
      <c r="V4" s="600"/>
      <c r="W4" s="600"/>
      <c r="X4" s="624"/>
      <c r="Y4" s="599" t="s">
        <v>26</v>
      </c>
      <c r="Z4" s="600"/>
      <c r="AA4" s="600"/>
      <c r="AB4" s="601"/>
      <c r="AC4" s="630" t="s">
        <v>27</v>
      </c>
      <c r="AD4" s="600"/>
      <c r="AE4" s="600"/>
      <c r="AF4" s="600"/>
      <c r="AG4" s="631"/>
      <c r="AH4" s="625" t="s">
        <v>28</v>
      </c>
      <c r="AI4" s="626"/>
      <c r="AJ4" s="626"/>
      <c r="AK4" s="624"/>
      <c r="AL4" s="599" t="s">
        <v>29</v>
      </c>
      <c r="AM4" s="600"/>
      <c r="AN4" s="600"/>
      <c r="AO4" s="600"/>
      <c r="AP4" s="601"/>
      <c r="AQ4" s="630" t="s">
        <v>30</v>
      </c>
      <c r="AR4" s="600"/>
      <c r="AS4" s="600"/>
      <c r="AT4" s="624"/>
      <c r="AU4" s="599" t="s">
        <v>283</v>
      </c>
      <c r="AV4" s="600"/>
      <c r="AW4" s="600"/>
      <c r="AX4" s="624"/>
      <c r="AY4" s="599" t="s">
        <v>32</v>
      </c>
      <c r="AZ4" s="600"/>
      <c r="BA4" s="600"/>
      <c r="BB4" s="600"/>
      <c r="BC4" s="601"/>
      <c r="BD4" s="366"/>
      <c r="BE4" s="366"/>
      <c r="BF4" s="365" t="s">
        <v>282</v>
      </c>
    </row>
    <row r="5" spans="1:59" s="359" customFormat="1" ht="24" thickBot="1" x14ac:dyDescent="0.4">
      <c r="A5" s="364" t="s">
        <v>281</v>
      </c>
      <c r="B5" s="363" t="s">
        <v>280</v>
      </c>
      <c r="C5" s="362"/>
      <c r="D5" s="611" t="s">
        <v>279</v>
      </c>
      <c r="E5" s="611"/>
      <c r="F5" s="611"/>
      <c r="G5" s="612"/>
      <c r="H5" s="611" t="s">
        <v>278</v>
      </c>
      <c r="I5" s="611"/>
      <c r="J5" s="611"/>
      <c r="K5" s="612"/>
      <c r="L5" s="611" t="s">
        <v>277</v>
      </c>
      <c r="M5" s="611"/>
      <c r="N5" s="611"/>
      <c r="O5" s="612"/>
      <c r="P5" s="611" t="s">
        <v>276</v>
      </c>
      <c r="Q5" s="611"/>
      <c r="R5" s="611"/>
      <c r="S5" s="612"/>
      <c r="T5" s="611" t="s">
        <v>275</v>
      </c>
      <c r="U5" s="611"/>
      <c r="V5" s="611"/>
      <c r="W5" s="612"/>
      <c r="X5" s="611" t="s">
        <v>274</v>
      </c>
      <c r="Y5" s="611"/>
      <c r="Z5" s="611"/>
      <c r="AA5" s="612"/>
      <c r="AB5" s="611" t="s">
        <v>273</v>
      </c>
      <c r="AC5" s="611"/>
      <c r="AD5" s="611"/>
      <c r="AE5" s="612"/>
      <c r="AF5" s="611" t="s">
        <v>272</v>
      </c>
      <c r="AG5" s="611"/>
      <c r="AH5" s="611"/>
      <c r="AI5" s="612"/>
      <c r="AJ5" s="611" t="s">
        <v>271</v>
      </c>
      <c r="AK5" s="611"/>
      <c r="AL5" s="611"/>
      <c r="AM5" s="612"/>
      <c r="AN5" s="611" t="s">
        <v>270</v>
      </c>
      <c r="AO5" s="611"/>
      <c r="AP5" s="611"/>
      <c r="AQ5" s="612"/>
      <c r="AR5" s="611" t="s">
        <v>269</v>
      </c>
      <c r="AS5" s="611"/>
      <c r="AT5" s="611"/>
      <c r="AU5" s="612"/>
      <c r="AV5" s="611" t="s">
        <v>268</v>
      </c>
      <c r="AW5" s="611"/>
      <c r="AX5" s="611"/>
      <c r="AY5" s="612"/>
      <c r="AZ5" s="611" t="s">
        <v>267</v>
      </c>
      <c r="BA5" s="611"/>
      <c r="BB5" s="611"/>
      <c r="BC5" s="612"/>
      <c r="BD5" s="361"/>
      <c r="BE5" s="361"/>
      <c r="BF5" s="360">
        <v>1</v>
      </c>
    </row>
    <row r="6" spans="1:59" s="348" customFormat="1" ht="20.25" customHeight="1" x14ac:dyDescent="0.25">
      <c r="A6" s="358" t="s">
        <v>266</v>
      </c>
      <c r="B6" s="356"/>
      <c r="C6" s="355">
        <v>53</v>
      </c>
      <c r="D6" s="350">
        <v>1</v>
      </c>
      <c r="E6" s="350">
        <v>2</v>
      </c>
      <c r="F6" s="350">
        <v>3</v>
      </c>
      <c r="G6" s="350">
        <v>4</v>
      </c>
      <c r="H6" s="354">
        <v>5</v>
      </c>
      <c r="I6" s="350">
        <v>6</v>
      </c>
      <c r="J6" s="353">
        <v>7</v>
      </c>
      <c r="K6" s="350">
        <v>8</v>
      </c>
      <c r="L6" s="350">
        <v>9</v>
      </c>
      <c r="M6" s="350">
        <v>10</v>
      </c>
      <c r="N6" s="350">
        <v>11</v>
      </c>
      <c r="O6" s="349">
        <v>12</v>
      </c>
      <c r="P6" s="352">
        <v>13</v>
      </c>
      <c r="Q6" s="350">
        <v>14</v>
      </c>
      <c r="R6" s="350">
        <v>15</v>
      </c>
      <c r="S6" s="350">
        <v>16</v>
      </c>
      <c r="T6" s="350">
        <v>17</v>
      </c>
      <c r="U6" s="350">
        <v>18</v>
      </c>
      <c r="V6" s="350">
        <v>19</v>
      </c>
      <c r="W6" s="350">
        <v>20</v>
      </c>
      <c r="X6" s="350">
        <v>21</v>
      </c>
      <c r="Y6" s="350">
        <v>22</v>
      </c>
      <c r="Z6" s="350">
        <v>23</v>
      </c>
      <c r="AA6" s="350">
        <v>24</v>
      </c>
      <c r="AB6" s="349">
        <v>25</v>
      </c>
      <c r="AC6" s="352">
        <v>26</v>
      </c>
      <c r="AD6" s="350">
        <v>27</v>
      </c>
      <c r="AE6" s="350">
        <v>28</v>
      </c>
      <c r="AF6" s="350">
        <v>29</v>
      </c>
      <c r="AG6" s="350">
        <v>30</v>
      </c>
      <c r="AH6" s="350">
        <v>31</v>
      </c>
      <c r="AI6" s="350">
        <v>32</v>
      </c>
      <c r="AJ6" s="350">
        <v>33</v>
      </c>
      <c r="AK6" s="350">
        <v>34</v>
      </c>
      <c r="AL6" s="350">
        <v>35</v>
      </c>
      <c r="AM6" s="350">
        <v>36</v>
      </c>
      <c r="AN6" s="350">
        <v>37</v>
      </c>
      <c r="AO6" s="350">
        <v>38</v>
      </c>
      <c r="AP6" s="349">
        <v>39</v>
      </c>
      <c r="AQ6" s="352">
        <v>40</v>
      </c>
      <c r="AR6" s="350">
        <v>41</v>
      </c>
      <c r="AS6" s="350">
        <v>42</v>
      </c>
      <c r="AT6" s="350">
        <v>43</v>
      </c>
      <c r="AU6" s="350">
        <v>44</v>
      </c>
      <c r="AV6" s="350">
        <v>45</v>
      </c>
      <c r="AW6" s="350">
        <v>46</v>
      </c>
      <c r="AX6" s="350">
        <v>47</v>
      </c>
      <c r="AY6" s="350">
        <v>48</v>
      </c>
      <c r="AZ6" s="350">
        <v>49</v>
      </c>
      <c r="BA6" s="350">
        <v>50</v>
      </c>
      <c r="BB6" s="350">
        <v>51</v>
      </c>
      <c r="BC6" s="349">
        <v>52</v>
      </c>
      <c r="BD6" s="351"/>
      <c r="BE6" s="350"/>
      <c r="BF6" s="349">
        <v>1</v>
      </c>
    </row>
    <row r="7" spans="1:59" s="348" customFormat="1" ht="20.25" customHeight="1" x14ac:dyDescent="0.25">
      <c r="A7" s="357" t="s">
        <v>265</v>
      </c>
      <c r="B7" s="356"/>
      <c r="C7" s="355">
        <v>25</v>
      </c>
      <c r="D7" s="350">
        <v>1</v>
      </c>
      <c r="E7" s="350">
        <v>8</v>
      </c>
      <c r="F7" s="350">
        <v>15</v>
      </c>
      <c r="G7" s="350">
        <v>22</v>
      </c>
      <c r="H7" s="354">
        <v>29</v>
      </c>
      <c r="I7" s="350">
        <v>5</v>
      </c>
      <c r="J7" s="353">
        <v>12</v>
      </c>
      <c r="K7" s="350">
        <v>19</v>
      </c>
      <c r="L7" s="350">
        <v>26</v>
      </c>
      <c r="M7" s="350">
        <v>4</v>
      </c>
      <c r="N7" s="350">
        <v>11</v>
      </c>
      <c r="O7" s="349">
        <v>18</v>
      </c>
      <c r="P7" s="352">
        <v>25</v>
      </c>
      <c r="Q7" s="350">
        <v>1</v>
      </c>
      <c r="R7" s="350">
        <v>8</v>
      </c>
      <c r="S7" s="350">
        <v>15</v>
      </c>
      <c r="T7" s="350">
        <v>22</v>
      </c>
      <c r="U7" s="350">
        <v>29</v>
      </c>
      <c r="V7" s="350">
        <v>6</v>
      </c>
      <c r="W7" s="350">
        <v>13</v>
      </c>
      <c r="X7" s="350">
        <v>20</v>
      </c>
      <c r="Y7" s="350">
        <v>27</v>
      </c>
      <c r="Z7" s="350">
        <v>3</v>
      </c>
      <c r="AA7" s="350">
        <v>10</v>
      </c>
      <c r="AB7" s="349">
        <v>17</v>
      </c>
      <c r="AC7" s="352">
        <v>24</v>
      </c>
      <c r="AD7" s="350">
        <v>1</v>
      </c>
      <c r="AE7" s="350">
        <v>8</v>
      </c>
      <c r="AF7" s="350">
        <v>15</v>
      </c>
      <c r="AG7" s="350">
        <v>22</v>
      </c>
      <c r="AH7" s="350">
        <v>29</v>
      </c>
      <c r="AI7" s="350">
        <v>5</v>
      </c>
      <c r="AJ7" s="350">
        <v>12</v>
      </c>
      <c r="AK7" s="350">
        <v>19</v>
      </c>
      <c r="AL7" s="350">
        <v>26</v>
      </c>
      <c r="AM7" s="350">
        <v>2</v>
      </c>
      <c r="AN7" s="350">
        <v>9</v>
      </c>
      <c r="AO7" s="350">
        <v>16</v>
      </c>
      <c r="AP7" s="349">
        <v>23</v>
      </c>
      <c r="AQ7" s="352">
        <v>30</v>
      </c>
      <c r="AR7" s="350">
        <v>7</v>
      </c>
      <c r="AS7" s="350">
        <v>14</v>
      </c>
      <c r="AT7" s="350">
        <v>21</v>
      </c>
      <c r="AU7" s="350">
        <v>28</v>
      </c>
      <c r="AV7" s="350">
        <v>4</v>
      </c>
      <c r="AW7" s="350">
        <v>11</v>
      </c>
      <c r="AX7" s="350">
        <v>18</v>
      </c>
      <c r="AY7" s="350">
        <v>48</v>
      </c>
      <c r="AZ7" s="350">
        <v>49</v>
      </c>
      <c r="BA7" s="350">
        <v>50</v>
      </c>
      <c r="BB7" s="350">
        <v>51</v>
      </c>
      <c r="BC7" s="349">
        <v>52</v>
      </c>
      <c r="BD7" s="351"/>
      <c r="BE7" s="350"/>
      <c r="BF7" s="349">
        <v>1</v>
      </c>
    </row>
    <row r="8" spans="1:59" s="323" customFormat="1" ht="181.5" thickBot="1" x14ac:dyDescent="0.3">
      <c r="A8" s="347" t="s">
        <v>264</v>
      </c>
      <c r="B8" s="325"/>
      <c r="C8" s="346" t="s">
        <v>263</v>
      </c>
      <c r="D8" s="345" t="s">
        <v>262</v>
      </c>
      <c r="E8" s="342" t="s">
        <v>260</v>
      </c>
      <c r="F8" s="344" t="s">
        <v>261</v>
      </c>
      <c r="G8" s="338" t="s">
        <v>260</v>
      </c>
      <c r="H8" s="344" t="s">
        <v>259</v>
      </c>
      <c r="I8" s="344" t="s">
        <v>258</v>
      </c>
      <c r="J8" s="343" t="s">
        <v>257</v>
      </c>
      <c r="K8" s="333" t="s">
        <v>256</v>
      </c>
      <c r="L8" s="334"/>
      <c r="M8" s="342" t="s">
        <v>254</v>
      </c>
      <c r="N8" s="341" t="s">
        <v>255</v>
      </c>
      <c r="O8" s="340" t="s">
        <v>254</v>
      </c>
      <c r="P8" s="339" t="s">
        <v>254</v>
      </c>
      <c r="Q8" s="333" t="s">
        <v>253</v>
      </c>
      <c r="R8" s="333" t="s">
        <v>252</v>
      </c>
      <c r="S8" s="338" t="s">
        <v>251</v>
      </c>
      <c r="T8" s="334"/>
      <c r="U8" s="338" t="s">
        <v>140</v>
      </c>
      <c r="V8" s="335" t="s">
        <v>250</v>
      </c>
      <c r="W8" s="334"/>
      <c r="X8" s="334"/>
      <c r="Y8" s="335" t="s">
        <v>249</v>
      </c>
      <c r="Z8" s="334"/>
      <c r="AA8" s="335" t="s">
        <v>248</v>
      </c>
      <c r="AB8" s="337"/>
      <c r="AC8" s="336"/>
      <c r="AD8" s="335" t="s">
        <v>247</v>
      </c>
      <c r="AE8" s="334"/>
      <c r="AF8" s="334"/>
      <c r="AG8" s="607" t="s">
        <v>246</v>
      </c>
      <c r="AH8" s="608"/>
      <c r="AI8" s="608"/>
      <c r="AJ8" s="609"/>
      <c r="AK8" s="334"/>
      <c r="AL8" s="334"/>
      <c r="AM8" s="333" t="s">
        <v>245</v>
      </c>
      <c r="AN8" s="334"/>
      <c r="AO8" s="333" t="s">
        <v>244</v>
      </c>
      <c r="AP8" s="332" t="s">
        <v>243</v>
      </c>
      <c r="AQ8" s="331"/>
      <c r="AR8" s="328" t="s">
        <v>242</v>
      </c>
      <c r="AS8" s="330"/>
      <c r="AT8" s="330"/>
      <c r="AU8" s="328" t="s">
        <v>241</v>
      </c>
      <c r="AV8" s="329" t="s">
        <v>240</v>
      </c>
      <c r="AW8" s="328" t="s">
        <v>239</v>
      </c>
      <c r="AX8" s="328" t="s">
        <v>238</v>
      </c>
      <c r="AY8" s="327"/>
      <c r="AZ8" s="328" t="s">
        <v>237</v>
      </c>
      <c r="BA8" s="327"/>
      <c r="BB8" s="327"/>
      <c r="BC8" s="326" t="s">
        <v>236</v>
      </c>
      <c r="BD8" s="325"/>
      <c r="BE8" s="325"/>
      <c r="BF8" s="324"/>
    </row>
    <row r="9" spans="1:59" s="318" customFormat="1" ht="21" hidden="1" thickBot="1" x14ac:dyDescent="0.3">
      <c r="A9" s="322" t="s">
        <v>235</v>
      </c>
      <c r="B9" s="321"/>
      <c r="C9" s="650" t="s">
        <v>231</v>
      </c>
      <c r="D9" s="651"/>
      <c r="E9" s="651"/>
      <c r="F9" s="651"/>
      <c r="G9" s="651"/>
      <c r="H9" s="651"/>
      <c r="I9" s="651"/>
      <c r="J9" s="651"/>
      <c r="K9" s="651"/>
      <c r="L9" s="651"/>
      <c r="M9" s="652"/>
      <c r="N9" s="651"/>
      <c r="O9" s="653"/>
      <c r="P9" s="666" t="s">
        <v>234</v>
      </c>
      <c r="Q9" s="667"/>
      <c r="R9" s="667"/>
      <c r="S9" s="667"/>
      <c r="T9" s="667"/>
      <c r="U9" s="667"/>
      <c r="V9" s="667"/>
      <c r="W9" s="667"/>
      <c r="X9" s="667"/>
      <c r="Y9" s="667"/>
      <c r="Z9" s="667"/>
      <c r="AA9" s="667"/>
      <c r="AB9" s="668"/>
      <c r="AC9" s="650" t="s">
        <v>233</v>
      </c>
      <c r="AD9" s="651"/>
      <c r="AE9" s="651"/>
      <c r="AF9" s="651"/>
      <c r="AG9" s="651"/>
      <c r="AH9" s="651"/>
      <c r="AI9" s="651"/>
      <c r="AJ9" s="651"/>
      <c r="AK9" s="651"/>
      <c r="AL9" s="651"/>
      <c r="AM9" s="651"/>
      <c r="AN9" s="651"/>
      <c r="AO9" s="651"/>
      <c r="AP9" s="653"/>
      <c r="AQ9" s="666" t="s">
        <v>232</v>
      </c>
      <c r="AR9" s="667"/>
      <c r="AS9" s="667"/>
      <c r="AT9" s="667"/>
      <c r="AU9" s="667"/>
      <c r="AV9" s="667"/>
      <c r="AW9" s="667"/>
      <c r="AX9" s="667"/>
      <c r="AY9" s="667"/>
      <c r="AZ9" s="667"/>
      <c r="BA9" s="667"/>
      <c r="BB9" s="667"/>
      <c r="BC9" s="668"/>
      <c r="BD9" s="320"/>
      <c r="BE9" s="320"/>
      <c r="BF9" s="319" t="s">
        <v>231</v>
      </c>
    </row>
    <row r="10" spans="1:59" s="304" customFormat="1" ht="24" thickBot="1" x14ac:dyDescent="0.4">
      <c r="A10" s="317" t="s">
        <v>41</v>
      </c>
      <c r="B10" s="316"/>
      <c r="C10" s="315" t="s">
        <v>230</v>
      </c>
      <c r="D10" s="645" t="s">
        <v>229</v>
      </c>
      <c r="E10" s="646"/>
      <c r="F10" s="646"/>
      <c r="G10" s="646"/>
      <c r="H10" s="646"/>
      <c r="I10" s="646"/>
      <c r="J10" s="646"/>
      <c r="K10" s="646"/>
      <c r="L10" s="646"/>
      <c r="M10" s="646"/>
      <c r="N10" s="647"/>
      <c r="O10" s="640" t="s">
        <v>228</v>
      </c>
      <c r="P10" s="641"/>
      <c r="Q10" s="641"/>
      <c r="R10" s="641"/>
      <c r="S10" s="641"/>
      <c r="T10" s="642"/>
      <c r="U10" s="672" t="s">
        <v>227</v>
      </c>
      <c r="V10" s="672"/>
      <c r="W10" s="672"/>
      <c r="X10" s="672"/>
      <c r="Y10" s="672"/>
      <c r="Z10" s="672"/>
      <c r="AA10" s="672"/>
      <c r="AB10" s="672"/>
      <c r="AC10" s="673"/>
      <c r="AD10" s="669" t="s">
        <v>226</v>
      </c>
      <c r="AE10" s="670"/>
      <c r="AF10" s="670"/>
      <c r="AG10" s="670"/>
      <c r="AH10" s="670"/>
      <c r="AI10" s="670"/>
      <c r="AJ10" s="670"/>
      <c r="AK10" s="671"/>
      <c r="AL10" s="610" t="s">
        <v>225</v>
      </c>
      <c r="AM10" s="605"/>
      <c r="AN10" s="605"/>
      <c r="AO10" s="605"/>
      <c r="AP10" s="605"/>
      <c r="AQ10" s="605"/>
      <c r="AR10" s="605"/>
      <c r="AS10" s="605"/>
      <c r="AT10" s="606"/>
      <c r="AU10" s="604" t="s">
        <v>224</v>
      </c>
      <c r="AV10" s="605"/>
      <c r="AW10" s="605"/>
      <c r="AX10" s="605"/>
      <c r="AY10" s="605"/>
      <c r="AZ10" s="605"/>
      <c r="BA10" s="605"/>
      <c r="BB10" s="605"/>
      <c r="BC10" s="605"/>
      <c r="BD10" s="605"/>
      <c r="BE10" s="605"/>
      <c r="BF10" s="606"/>
      <c r="BG10" s="303"/>
    </row>
    <row r="11" spans="1:59" s="304" customFormat="1" ht="24" thickBot="1" x14ac:dyDescent="0.4">
      <c r="A11" s="317"/>
      <c r="B11" s="316"/>
      <c r="C11" s="315"/>
      <c r="D11" s="314"/>
      <c r="E11" s="313"/>
      <c r="F11" s="313"/>
      <c r="G11" s="313"/>
      <c r="H11" s="313"/>
      <c r="I11" s="313"/>
      <c r="J11" s="313"/>
      <c r="K11" s="313"/>
      <c r="L11" s="312"/>
      <c r="M11" s="312"/>
      <c r="O11" s="643" t="s">
        <v>181</v>
      </c>
      <c r="P11" s="644"/>
      <c r="Q11" s="644"/>
      <c r="R11" s="644"/>
      <c r="S11" s="644"/>
      <c r="T11" s="644"/>
      <c r="U11" s="311"/>
      <c r="Y11" s="670" t="s">
        <v>223</v>
      </c>
      <c r="Z11" s="670"/>
      <c r="AA11" s="670"/>
      <c r="AB11" s="670"/>
      <c r="AC11" s="670"/>
      <c r="AD11" s="670"/>
      <c r="AE11" s="670"/>
      <c r="AF11" s="670"/>
      <c r="AG11" s="670"/>
      <c r="AH11" s="670"/>
      <c r="AI11" s="670"/>
      <c r="AJ11" s="670"/>
      <c r="AK11" s="670"/>
      <c r="AL11" s="670"/>
      <c r="AM11" s="670"/>
      <c r="AN11" s="310"/>
      <c r="AO11" s="310"/>
      <c r="AP11" s="310"/>
      <c r="AQ11" s="310"/>
      <c r="AR11" s="310"/>
      <c r="AS11" s="308"/>
      <c r="AT11" s="307"/>
      <c r="AU11" s="309"/>
      <c r="AV11" s="308"/>
      <c r="AW11" s="308"/>
      <c r="AX11" s="308"/>
      <c r="AY11" s="308"/>
      <c r="AZ11" s="308"/>
      <c r="BA11" s="308"/>
      <c r="BB11" s="308"/>
      <c r="BC11" s="308"/>
      <c r="BD11" s="308"/>
      <c r="BE11" s="308"/>
      <c r="BF11" s="307"/>
      <c r="BG11" s="303"/>
    </row>
    <row r="12" spans="1:59" s="303" customFormat="1" ht="409.6" thickBot="1" x14ac:dyDescent="0.4">
      <c r="A12" s="306" t="s">
        <v>222</v>
      </c>
      <c r="B12" s="305"/>
      <c r="C12" s="301" t="s">
        <v>221</v>
      </c>
      <c r="D12" s="654" t="s">
        <v>220</v>
      </c>
      <c r="E12" s="655"/>
      <c r="F12" s="655"/>
      <c r="G12" s="655"/>
      <c r="H12" s="655"/>
      <c r="I12" s="655"/>
      <c r="J12" s="655"/>
      <c r="K12" s="655"/>
      <c r="L12" s="655"/>
      <c r="M12" s="655"/>
      <c r="N12" s="656"/>
      <c r="O12" s="648" t="s">
        <v>219</v>
      </c>
      <c r="P12" s="649"/>
      <c r="Q12" s="649"/>
      <c r="R12" s="649"/>
      <c r="S12" s="649"/>
      <c r="T12" s="649"/>
      <c r="U12" s="677" t="s">
        <v>218</v>
      </c>
      <c r="V12" s="677"/>
      <c r="W12" s="677"/>
      <c r="X12" s="677"/>
      <c r="Y12" s="677"/>
      <c r="Z12" s="677"/>
      <c r="AA12" s="677"/>
      <c r="AB12" s="677"/>
      <c r="AC12" s="678"/>
      <c r="AD12" s="674" t="s">
        <v>217</v>
      </c>
      <c r="AE12" s="675"/>
      <c r="AF12" s="675"/>
      <c r="AG12" s="675"/>
      <c r="AH12" s="675"/>
      <c r="AI12" s="675"/>
      <c r="AJ12" s="675"/>
      <c r="AK12" s="676"/>
      <c r="AL12" s="558" t="s">
        <v>352</v>
      </c>
      <c r="AM12" s="602"/>
      <c r="AN12" s="602"/>
      <c r="AO12" s="602"/>
      <c r="AP12" s="602"/>
      <c r="AQ12" s="602"/>
      <c r="AR12" s="602"/>
      <c r="AS12" s="602"/>
      <c r="AT12" s="603"/>
      <c r="AU12" s="566" t="s">
        <v>353</v>
      </c>
      <c r="AV12" s="602"/>
      <c r="AW12" s="602"/>
      <c r="AX12" s="602"/>
      <c r="AY12" s="602"/>
      <c r="AZ12" s="602"/>
      <c r="BA12" s="602"/>
      <c r="BB12" s="602"/>
      <c r="BC12" s="602"/>
      <c r="BD12" s="602"/>
      <c r="BE12" s="602"/>
      <c r="BF12" s="603"/>
      <c r="BG12" s="304"/>
    </row>
    <row r="13" spans="1:59" s="289" customFormat="1" ht="409.6" thickBot="1" x14ac:dyDescent="0.3">
      <c r="A13" s="302" t="s">
        <v>216</v>
      </c>
      <c r="B13" s="299"/>
      <c r="C13" s="301" t="s">
        <v>215</v>
      </c>
      <c r="D13" s="663" t="s">
        <v>214</v>
      </c>
      <c r="E13" s="664"/>
      <c r="F13" s="664"/>
      <c r="G13" s="664"/>
      <c r="H13" s="664"/>
      <c r="I13" s="664"/>
      <c r="J13" s="664"/>
      <c r="K13" s="664"/>
      <c r="L13" s="664"/>
      <c r="M13" s="664"/>
      <c r="N13" s="665"/>
      <c r="O13" s="660" t="s">
        <v>213</v>
      </c>
      <c r="P13" s="661"/>
      <c r="Q13" s="661"/>
      <c r="R13" s="661"/>
      <c r="S13" s="661"/>
      <c r="T13" s="662"/>
      <c r="U13" s="657" t="s">
        <v>212</v>
      </c>
      <c r="V13" s="658"/>
      <c r="W13" s="658"/>
      <c r="X13" s="658"/>
      <c r="Y13" s="658"/>
      <c r="Z13" s="658"/>
      <c r="AA13" s="658"/>
      <c r="AB13" s="658"/>
      <c r="AC13" s="659"/>
      <c r="AD13" s="632"/>
      <c r="AE13" s="633"/>
      <c r="AF13" s="633"/>
      <c r="AG13" s="633"/>
      <c r="AH13" s="633"/>
      <c r="AI13" s="633"/>
      <c r="AJ13" s="633"/>
      <c r="AK13" s="634"/>
      <c r="AL13" s="558" t="s">
        <v>211</v>
      </c>
      <c r="AM13" s="559"/>
      <c r="AN13" s="559"/>
      <c r="AO13" s="559"/>
      <c r="AP13" s="559"/>
      <c r="AQ13" s="559"/>
      <c r="AR13" s="559"/>
      <c r="AS13" s="559"/>
      <c r="AT13" s="560"/>
      <c r="AU13" s="566" t="s">
        <v>210</v>
      </c>
      <c r="AV13" s="559"/>
      <c r="AW13" s="559"/>
      <c r="AX13" s="559"/>
      <c r="AY13" s="559"/>
      <c r="AZ13" s="559"/>
      <c r="BA13" s="559"/>
      <c r="BB13" s="559"/>
      <c r="BC13" s="559"/>
      <c r="BD13" s="559"/>
      <c r="BE13" s="559"/>
      <c r="BF13" s="560"/>
    </row>
    <row r="14" spans="1:59" s="289" customFormat="1" ht="24" thickBot="1" x14ac:dyDescent="0.3">
      <c r="A14" s="300" t="s">
        <v>209</v>
      </c>
      <c r="B14" s="299"/>
      <c r="C14" s="298"/>
      <c r="D14" s="576" t="s">
        <v>208</v>
      </c>
      <c r="E14" s="577"/>
      <c r="F14" s="577"/>
      <c r="G14" s="577"/>
      <c r="H14" s="577"/>
      <c r="I14" s="577"/>
      <c r="J14" s="577"/>
      <c r="K14" s="577"/>
      <c r="L14" s="577"/>
      <c r="M14" s="577"/>
      <c r="N14" s="578"/>
      <c r="O14" s="297"/>
      <c r="P14" s="297"/>
      <c r="Q14" s="297"/>
      <c r="R14" s="296"/>
      <c r="S14" s="296"/>
      <c r="T14" s="296"/>
      <c r="U14" s="570" t="s">
        <v>207</v>
      </c>
      <c r="V14" s="571"/>
      <c r="W14" s="571"/>
      <c r="X14" s="571"/>
      <c r="Y14" s="571"/>
      <c r="Z14" s="571"/>
      <c r="AA14" s="571"/>
      <c r="AB14" s="571"/>
      <c r="AC14" s="572"/>
      <c r="AD14" s="281"/>
      <c r="AE14" s="281"/>
      <c r="AF14" s="281"/>
      <c r="AG14" s="281"/>
      <c r="AH14" s="281"/>
      <c r="AI14" s="281"/>
      <c r="AJ14" s="281"/>
      <c r="AK14" s="283"/>
      <c r="AL14" s="295"/>
      <c r="AM14" s="281"/>
      <c r="AN14" s="281"/>
      <c r="AO14" s="292"/>
      <c r="AP14" s="292"/>
      <c r="AQ14" s="292"/>
      <c r="AR14" s="292"/>
      <c r="AS14" s="292"/>
      <c r="AT14" s="294"/>
      <c r="AU14" s="293"/>
      <c r="AV14" s="292"/>
      <c r="AW14" s="292"/>
      <c r="AX14" s="292"/>
      <c r="AY14" s="292"/>
      <c r="AZ14" s="292"/>
      <c r="BA14" s="292"/>
      <c r="BB14" s="292"/>
      <c r="BC14" s="292"/>
      <c r="BD14" s="291"/>
      <c r="BE14" s="291"/>
      <c r="BF14" s="290"/>
    </row>
    <row r="15" spans="1:59" s="260" customFormat="1" ht="27" thickBot="1" x14ac:dyDescent="0.3">
      <c r="A15" s="288" t="s">
        <v>206</v>
      </c>
      <c r="B15" s="287"/>
      <c r="C15" s="286"/>
      <c r="D15" s="635"/>
      <c r="E15" s="636"/>
      <c r="F15" s="636"/>
      <c r="G15" s="636"/>
      <c r="H15" s="636"/>
      <c r="I15" s="636"/>
      <c r="J15" s="637"/>
      <c r="K15" s="573" t="s">
        <v>205</v>
      </c>
      <c r="L15" s="574"/>
      <c r="M15" s="574"/>
      <c r="N15" s="574"/>
      <c r="O15" s="575"/>
      <c r="P15" s="575"/>
      <c r="Q15" s="575"/>
      <c r="R15" s="575"/>
      <c r="U15" s="285"/>
      <c r="V15" s="285"/>
      <c r="W15" s="285"/>
      <c r="Y15" s="579" t="s">
        <v>204</v>
      </c>
      <c r="Z15" s="579"/>
      <c r="AA15" s="579"/>
      <c r="AB15" s="579"/>
      <c r="AC15" s="579"/>
      <c r="AD15" s="571"/>
      <c r="AE15" s="571"/>
      <c r="AF15" s="571"/>
      <c r="AG15" s="571"/>
      <c r="AH15" s="571"/>
      <c r="AI15" s="571"/>
      <c r="AJ15" s="571"/>
      <c r="AK15" s="571"/>
      <c r="AL15" s="571"/>
      <c r="AM15" s="571"/>
      <c r="AN15" s="284"/>
      <c r="AO15" s="281"/>
      <c r="AP15" s="281"/>
      <c r="AQ15" s="281"/>
      <c r="AR15" s="281"/>
      <c r="AS15" s="281"/>
      <c r="AT15" s="283"/>
      <c r="AU15" s="282"/>
      <c r="AV15" s="281"/>
      <c r="AW15" s="281"/>
      <c r="AX15" s="281"/>
      <c r="AY15" s="281"/>
      <c r="AZ15" s="281"/>
      <c r="BA15" s="281"/>
      <c r="BB15" s="281"/>
      <c r="BC15" s="281"/>
      <c r="BD15" s="280"/>
      <c r="BE15" s="280"/>
      <c r="BF15" s="279"/>
    </row>
    <row r="16" spans="1:59" s="261" customFormat="1" ht="25.5" x14ac:dyDescent="0.25">
      <c r="A16" s="580" t="s">
        <v>203</v>
      </c>
      <c r="B16" s="278"/>
      <c r="C16" s="277"/>
      <c r="D16" s="267"/>
      <c r="E16" s="267"/>
      <c r="F16" s="567" t="s">
        <v>202</v>
      </c>
      <c r="G16" s="568"/>
      <c r="H16" s="568"/>
      <c r="I16" s="569"/>
      <c r="J16" s="582" t="s">
        <v>201</v>
      </c>
      <c r="K16" s="583"/>
      <c r="L16" s="583"/>
      <c r="M16" s="583"/>
      <c r="N16" s="583"/>
      <c r="O16" s="583"/>
      <c r="P16" s="583"/>
      <c r="Q16" s="583"/>
      <c r="R16" s="583"/>
      <c r="S16" s="583"/>
      <c r="T16" s="583"/>
      <c r="U16" s="265"/>
      <c r="V16" s="265"/>
      <c r="W16" s="265"/>
      <c r="X16" s="265"/>
      <c r="Y16" s="265"/>
      <c r="Z16" s="265"/>
      <c r="AA16" s="265"/>
      <c r="AB16" s="265"/>
      <c r="AC16" s="265"/>
      <c r="AD16" s="265"/>
      <c r="AE16" s="265"/>
      <c r="AF16" s="265"/>
      <c r="AG16" s="265"/>
      <c r="AH16" s="265"/>
      <c r="AI16" s="265"/>
      <c r="AJ16" s="265"/>
      <c r="AK16" s="265"/>
      <c r="AL16" s="265"/>
      <c r="AM16" s="561" t="s">
        <v>200</v>
      </c>
      <c r="AN16" s="561"/>
      <c r="AO16" s="561"/>
      <c r="AP16" s="561"/>
      <c r="AQ16" s="264"/>
      <c r="AR16" s="264"/>
      <c r="AS16" s="264"/>
      <c r="AT16" s="264"/>
      <c r="AU16" s="267"/>
      <c r="AV16" s="264"/>
      <c r="AW16" s="264"/>
      <c r="AX16" s="264"/>
      <c r="AY16" s="264"/>
      <c r="AZ16" s="264"/>
      <c r="BA16" s="264"/>
      <c r="BB16" s="264"/>
      <c r="BC16" s="263"/>
      <c r="BD16" s="262"/>
      <c r="BE16" s="262"/>
      <c r="BF16" s="262"/>
    </row>
    <row r="17" spans="1:75" s="261" customFormat="1" ht="60.75" x14ac:dyDescent="0.25">
      <c r="A17" s="581"/>
      <c r="B17" s="276"/>
      <c r="C17" s="275"/>
      <c r="D17" s="267"/>
      <c r="E17" s="264"/>
      <c r="F17" s="268" t="s">
        <v>199</v>
      </c>
      <c r="G17" s="274"/>
      <c r="H17" s="561" t="s">
        <v>198</v>
      </c>
      <c r="I17" s="561"/>
      <c r="J17" s="562"/>
      <c r="K17" s="273"/>
      <c r="L17" s="273"/>
      <c r="M17" s="273"/>
      <c r="N17" s="273" t="s">
        <v>197</v>
      </c>
      <c r="O17" s="273"/>
      <c r="P17" s="273"/>
      <c r="Q17" s="273"/>
      <c r="R17" s="273"/>
      <c r="S17" s="273"/>
      <c r="T17" s="562" t="s">
        <v>140</v>
      </c>
      <c r="U17" s="562"/>
      <c r="V17" s="273"/>
      <c r="W17" s="562" t="s">
        <v>196</v>
      </c>
      <c r="X17" s="562"/>
      <c r="Y17" s="562"/>
      <c r="Z17" s="272"/>
      <c r="AA17" s="563" t="s">
        <v>137</v>
      </c>
      <c r="AB17" s="563"/>
      <c r="AC17" s="563" t="s">
        <v>195</v>
      </c>
      <c r="AD17" s="564"/>
      <c r="AE17" s="564"/>
      <c r="AF17" s="264"/>
      <c r="AG17" s="264"/>
      <c r="AH17" s="565"/>
      <c r="AI17" s="565"/>
      <c r="AJ17" s="264"/>
      <c r="AK17" s="264"/>
      <c r="AL17" s="565"/>
      <c r="AM17" s="565"/>
      <c r="AN17" s="264" t="s">
        <v>194</v>
      </c>
      <c r="AO17" s="264"/>
      <c r="AP17" s="264"/>
      <c r="AQ17" s="264"/>
      <c r="AR17" s="264"/>
      <c r="AS17" s="264" t="s">
        <v>193</v>
      </c>
      <c r="AT17" s="264"/>
      <c r="AU17" s="267"/>
      <c r="AV17" s="264"/>
      <c r="AW17" s="264"/>
      <c r="AX17" s="264"/>
      <c r="AY17" s="264"/>
      <c r="AZ17" s="564" t="s">
        <v>192</v>
      </c>
      <c r="BA17" s="564"/>
      <c r="BB17" s="264"/>
      <c r="BC17" s="263"/>
      <c r="BD17" s="262"/>
      <c r="BE17" s="262"/>
      <c r="BF17" s="262"/>
    </row>
    <row r="18" spans="1:75" s="260" customFormat="1" ht="42" x14ac:dyDescent="0.25">
      <c r="A18" s="271" t="s">
        <v>191</v>
      </c>
      <c r="B18" s="270"/>
      <c r="C18" s="269"/>
      <c r="D18" s="265"/>
      <c r="E18" s="265"/>
      <c r="F18" s="268"/>
      <c r="G18" s="561" t="s">
        <v>190</v>
      </c>
      <c r="H18" s="561"/>
      <c r="I18" s="561"/>
      <c r="J18" s="265"/>
      <c r="K18" s="265"/>
      <c r="L18" s="267"/>
      <c r="M18" s="267"/>
      <c r="N18" s="267"/>
      <c r="O18" s="267"/>
      <c r="P18" s="267"/>
      <c r="Q18" s="561" t="s">
        <v>189</v>
      </c>
      <c r="R18" s="561"/>
      <c r="S18" s="561"/>
      <c r="T18" s="265"/>
      <c r="U18" s="266" t="s">
        <v>188</v>
      </c>
      <c r="V18" s="266"/>
      <c r="W18" s="264"/>
      <c r="X18" s="264"/>
      <c r="Y18" s="265"/>
      <c r="Z18" s="265"/>
      <c r="AA18" s="265"/>
      <c r="AB18" s="265"/>
      <c r="AC18" s="265"/>
      <c r="AD18" s="265"/>
      <c r="AE18" s="265"/>
      <c r="AF18" s="264"/>
      <c r="AG18" s="264"/>
      <c r="AH18" s="264"/>
      <c r="AI18" s="264"/>
      <c r="AJ18" s="264"/>
      <c r="AK18" s="264"/>
      <c r="AL18" s="265"/>
      <c r="AM18" s="264" t="s">
        <v>187</v>
      </c>
      <c r="AN18" s="264"/>
      <c r="AO18" s="264"/>
      <c r="AP18" s="264"/>
      <c r="AQ18" s="264"/>
      <c r="AR18" s="264"/>
      <c r="AS18" s="264"/>
      <c r="AT18" s="264"/>
      <c r="AU18" s="265"/>
      <c r="AV18" s="264"/>
      <c r="AW18" s="264"/>
      <c r="AX18" s="264"/>
      <c r="AY18" s="264"/>
      <c r="AZ18" s="264"/>
      <c r="BA18" s="264"/>
      <c r="BB18" s="264"/>
      <c r="BC18" s="263"/>
      <c r="BD18" s="262"/>
      <c r="BE18" s="262"/>
      <c r="BF18" s="262"/>
      <c r="BG18" s="261"/>
      <c r="BH18" s="261"/>
    </row>
    <row r="19" spans="1:75" s="58" customFormat="1" ht="23.25" x14ac:dyDescent="0.25">
      <c r="A19" s="259" t="s">
        <v>186</v>
      </c>
      <c r="B19" s="254"/>
      <c r="C19" s="254"/>
      <c r="D19" s="253"/>
      <c r="E19" s="253"/>
      <c r="F19" s="253"/>
      <c r="G19" s="253"/>
      <c r="H19" s="253"/>
      <c r="I19" s="253"/>
      <c r="J19" s="253"/>
      <c r="K19" s="253"/>
      <c r="L19" s="253"/>
      <c r="M19" s="253"/>
      <c r="N19" s="253"/>
      <c r="O19" s="253"/>
      <c r="P19" s="253"/>
      <c r="Q19" s="253"/>
      <c r="R19" s="638" t="s">
        <v>185</v>
      </c>
      <c r="S19" s="639"/>
      <c r="T19" s="253"/>
      <c r="U19" s="253"/>
      <c r="V19" s="253"/>
      <c r="W19" s="253"/>
      <c r="X19" s="253"/>
      <c r="Y19" s="253"/>
      <c r="Z19" s="253"/>
      <c r="AA19" s="253"/>
      <c r="AB19" s="253"/>
      <c r="AC19" s="253"/>
      <c r="AD19" s="253"/>
      <c r="AE19" s="253"/>
      <c r="AF19" s="253"/>
      <c r="AG19" s="253"/>
      <c r="AH19" s="253"/>
      <c r="AI19" s="253"/>
      <c r="AJ19" s="253"/>
      <c r="AK19" s="253"/>
      <c r="AL19" s="253"/>
      <c r="AM19" s="253"/>
      <c r="AN19" s="253"/>
      <c r="AO19" s="253"/>
      <c r="AP19" s="253"/>
      <c r="AQ19" s="253"/>
      <c r="AR19" s="253"/>
      <c r="AS19" s="253"/>
      <c r="AT19" s="253"/>
      <c r="AU19" s="253"/>
      <c r="AV19" s="258"/>
      <c r="AW19" s="258"/>
      <c r="AX19" s="258"/>
      <c r="AY19" s="258"/>
      <c r="AZ19" s="258"/>
      <c r="BA19" s="258"/>
      <c r="BB19" s="258"/>
      <c r="BC19" s="257"/>
      <c r="BD19" s="64"/>
      <c r="BE19" s="256"/>
      <c r="BF19" s="60"/>
      <c r="BG19" s="59"/>
      <c r="BH19" s="59"/>
      <c r="BI19" s="59"/>
      <c r="BJ19" s="59"/>
    </row>
    <row r="20" spans="1:75" s="110" customFormat="1" ht="23.25" x14ac:dyDescent="0.25">
      <c r="A20" s="255" t="s">
        <v>184</v>
      </c>
      <c r="B20" s="254"/>
      <c r="C20" s="254"/>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3"/>
      <c r="AL20" s="253"/>
      <c r="AM20" s="253"/>
      <c r="AN20" s="253"/>
      <c r="AO20" s="253"/>
      <c r="AP20" s="253"/>
      <c r="AQ20" s="253"/>
      <c r="AR20" s="253"/>
      <c r="AS20" s="253"/>
      <c r="AT20" s="253"/>
      <c r="AU20" s="253"/>
      <c r="AV20" s="250"/>
      <c r="AW20" s="252"/>
      <c r="AX20" s="250"/>
      <c r="AY20" s="251"/>
      <c r="AZ20" s="251"/>
      <c r="BA20" s="250"/>
      <c r="BB20" s="250"/>
      <c r="BC20" s="249"/>
      <c r="BD20" s="248"/>
      <c r="BE20" s="247"/>
      <c r="BF20" s="236"/>
      <c r="BG20" s="236"/>
      <c r="BH20" s="236"/>
      <c r="BI20" s="236"/>
      <c r="BJ20" s="236"/>
      <c r="BK20" s="236"/>
      <c r="BL20" s="236"/>
      <c r="BM20" s="236"/>
      <c r="BN20" s="236"/>
      <c r="BO20" s="236"/>
      <c r="BP20" s="236"/>
      <c r="BQ20" s="236"/>
      <c r="BR20" s="236"/>
      <c r="BS20" s="236"/>
      <c r="BT20" s="236"/>
      <c r="BU20" s="236"/>
      <c r="BV20" s="236"/>
      <c r="BW20" s="236"/>
    </row>
    <row r="21" spans="1:75" x14ac:dyDescent="0.25">
      <c r="A21" s="246"/>
      <c r="B21" s="55"/>
      <c r="C21" s="55"/>
      <c r="D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203"/>
      <c r="BG21" s="203"/>
      <c r="BH21" s="203"/>
      <c r="BI21" s="203"/>
      <c r="BJ21" s="203"/>
      <c r="BK21" s="203"/>
      <c r="BL21" s="203"/>
      <c r="BM21" s="203"/>
      <c r="BN21" s="203"/>
      <c r="BO21" s="203"/>
      <c r="BP21" s="203"/>
      <c r="BQ21" s="203"/>
      <c r="BR21" s="203"/>
      <c r="BS21" s="203"/>
      <c r="BT21" s="203"/>
      <c r="BU21" s="203"/>
      <c r="BV21" s="203"/>
      <c r="BW21" s="203"/>
    </row>
    <row r="22" spans="1:75" s="89" customFormat="1" ht="23.25" customHeight="1" x14ac:dyDescent="0.35">
      <c r="A22" s="586" t="s">
        <v>183</v>
      </c>
      <c r="B22" s="587"/>
      <c r="C22" s="101" t="s">
        <v>109</v>
      </c>
      <c r="D22" s="245" t="s">
        <v>182</v>
      </c>
      <c r="E22" s="100"/>
      <c r="F22" s="100"/>
      <c r="G22" s="100"/>
      <c r="H22" s="100"/>
      <c r="I22" s="100"/>
      <c r="J22" s="100"/>
      <c r="K22" s="239"/>
      <c r="L22" s="241"/>
      <c r="M22" s="241"/>
      <c r="O22" s="241" t="s">
        <v>181</v>
      </c>
      <c r="P22" s="241"/>
      <c r="Q22" s="241"/>
      <c r="R22" s="241"/>
      <c r="S22" s="241"/>
      <c r="T22" s="241"/>
      <c r="U22" s="241"/>
      <c r="V22" s="241"/>
      <c r="W22" s="241"/>
      <c r="X22" s="241"/>
      <c r="Y22" s="241"/>
      <c r="Z22" s="241"/>
      <c r="AA22" s="241"/>
      <c r="AB22" s="241"/>
      <c r="AC22" s="241"/>
      <c r="AD22" s="241"/>
      <c r="AE22" s="241"/>
      <c r="AF22" s="241"/>
      <c r="AG22" s="241"/>
      <c r="AH22" s="244"/>
      <c r="AI22" s="241"/>
      <c r="AJ22" s="241"/>
      <c r="AK22" s="243"/>
      <c r="AL22" s="242"/>
      <c r="AM22" s="241"/>
      <c r="AN22" s="241"/>
      <c r="AO22" s="241"/>
      <c r="AP22" s="242"/>
      <c r="AQ22" s="241"/>
      <c r="AR22" s="241"/>
      <c r="AS22" s="241"/>
      <c r="AT22" s="240"/>
      <c r="AU22" s="100"/>
      <c r="AV22" s="100"/>
      <c r="AW22" s="100"/>
      <c r="AX22" s="100"/>
      <c r="AY22" s="98"/>
      <c r="AZ22" s="100"/>
      <c r="BA22" s="100"/>
      <c r="BB22" s="239"/>
      <c r="BC22" s="238"/>
      <c r="BD22" s="237"/>
      <c r="BE22" s="90"/>
      <c r="BF22" s="236"/>
      <c r="BG22" s="236"/>
      <c r="BH22" s="236"/>
      <c r="BI22" s="236"/>
      <c r="BJ22" s="236"/>
      <c r="BK22" s="236"/>
      <c r="BL22" s="236"/>
      <c r="BM22" s="236"/>
      <c r="BN22" s="236"/>
      <c r="BO22" s="236"/>
      <c r="BP22" s="236"/>
      <c r="BQ22" s="236"/>
      <c r="BR22" s="236"/>
      <c r="BS22" s="236"/>
      <c r="BT22" s="236"/>
      <c r="BU22" s="236"/>
      <c r="BV22" s="236"/>
      <c r="BW22" s="236"/>
    </row>
    <row r="23" spans="1:75" s="74" customFormat="1" ht="21" x14ac:dyDescent="0.25">
      <c r="A23" s="86" t="s">
        <v>180</v>
      </c>
      <c r="B23" s="85"/>
      <c r="C23" s="78"/>
      <c r="D23" s="78"/>
      <c r="E23" s="78"/>
      <c r="F23" s="78"/>
      <c r="G23" s="78"/>
      <c r="H23" s="78"/>
      <c r="I23" s="78"/>
      <c r="J23" s="78"/>
      <c r="K23" s="81"/>
      <c r="L23" s="78"/>
      <c r="M23" s="78"/>
      <c r="N23" s="78"/>
      <c r="O23" s="230"/>
      <c r="P23" s="230"/>
      <c r="Q23" s="230"/>
      <c r="R23" s="78"/>
      <c r="S23" s="78"/>
      <c r="T23" s="78"/>
      <c r="U23" s="230"/>
      <c r="V23" s="230"/>
      <c r="W23" s="230"/>
      <c r="X23" s="78"/>
      <c r="Y23" s="78"/>
      <c r="Z23" s="78"/>
      <c r="AA23" s="78"/>
      <c r="AB23" s="78"/>
      <c r="AC23" s="78"/>
      <c r="AD23" s="230"/>
      <c r="AE23" s="230"/>
      <c r="AF23" s="230"/>
      <c r="AG23" s="78"/>
      <c r="AH23" s="78"/>
      <c r="AI23" s="78"/>
      <c r="AJ23" s="78"/>
      <c r="AK23" s="235"/>
      <c r="AL23" s="230"/>
      <c r="AM23" s="230"/>
      <c r="AN23" s="230"/>
      <c r="AO23" s="78"/>
      <c r="AP23" s="78"/>
      <c r="AQ23" s="78"/>
      <c r="AR23" s="78"/>
      <c r="AS23" s="78"/>
      <c r="AT23" s="78"/>
      <c r="AU23" s="78"/>
      <c r="AV23" s="78"/>
      <c r="AW23" s="78"/>
      <c r="AX23" s="78"/>
      <c r="AY23" s="78"/>
      <c r="AZ23" s="78"/>
      <c r="BA23" s="78"/>
      <c r="BB23" s="234"/>
      <c r="BC23" s="229"/>
      <c r="BD23" s="77"/>
      <c r="BE23" s="77"/>
      <c r="BF23" s="207"/>
      <c r="BG23" s="207"/>
      <c r="BH23" s="207"/>
      <c r="BI23" s="207"/>
      <c r="BJ23" s="207"/>
      <c r="BK23" s="206"/>
      <c r="BL23" s="206"/>
      <c r="BM23" s="206"/>
      <c r="BN23" s="206"/>
      <c r="BO23" s="206"/>
      <c r="BP23" s="206"/>
      <c r="BQ23" s="206"/>
      <c r="BR23" s="206"/>
      <c r="BS23" s="206"/>
      <c r="BT23" s="206"/>
      <c r="BU23" s="206"/>
      <c r="BV23" s="206"/>
      <c r="BW23" s="206"/>
    </row>
    <row r="24" spans="1:75" s="74" customFormat="1" ht="21" x14ac:dyDescent="0.25">
      <c r="A24" s="86" t="s">
        <v>179</v>
      </c>
      <c r="B24" s="85"/>
      <c r="C24" s="78"/>
      <c r="D24" s="78"/>
      <c r="E24" s="78"/>
      <c r="F24" s="78"/>
      <c r="G24" s="233"/>
      <c r="H24" s="231"/>
      <c r="I24" s="232"/>
      <c r="J24" s="231"/>
      <c r="K24" s="81"/>
      <c r="L24" s="78"/>
      <c r="M24" s="78"/>
      <c r="O24" s="230"/>
      <c r="P24" s="230"/>
      <c r="Q24" s="230"/>
      <c r="R24" s="230"/>
      <c r="S24" s="78"/>
      <c r="T24" s="78"/>
      <c r="U24" s="230"/>
      <c r="V24" s="230"/>
      <c r="W24" s="230"/>
      <c r="X24" s="230"/>
      <c r="Y24" s="78"/>
      <c r="Z24" s="78"/>
      <c r="AA24" s="78"/>
      <c r="AB24" s="78"/>
      <c r="AC24" s="78"/>
      <c r="AD24" s="230"/>
      <c r="AE24" s="230"/>
      <c r="AF24" s="230"/>
      <c r="AG24" s="230"/>
      <c r="AH24" s="78"/>
      <c r="AI24" s="78"/>
      <c r="AJ24" s="78"/>
      <c r="AK24" s="78"/>
      <c r="AL24" s="230"/>
      <c r="AM24" s="230"/>
      <c r="AN24" s="230"/>
      <c r="AO24" s="230"/>
      <c r="AP24" s="78"/>
      <c r="AQ24" s="78"/>
      <c r="AR24" s="78"/>
      <c r="AS24" s="78"/>
      <c r="AT24" s="78"/>
      <c r="AU24" s="78"/>
      <c r="AV24" s="78"/>
      <c r="AW24" s="78"/>
      <c r="AX24" s="556"/>
      <c r="AY24" s="556"/>
      <c r="AZ24" s="556"/>
      <c r="BA24" s="556"/>
      <c r="BB24" s="557"/>
      <c r="BC24" s="229"/>
      <c r="BD24" s="77"/>
      <c r="BE24" s="77"/>
      <c r="BF24" s="207"/>
      <c r="BG24" s="207"/>
      <c r="BH24" s="207"/>
      <c r="BI24" s="207"/>
      <c r="BJ24" s="207"/>
      <c r="BK24" s="206"/>
      <c r="BL24" s="206"/>
      <c r="BM24" s="206"/>
      <c r="BN24" s="206"/>
      <c r="BO24" s="206"/>
      <c r="BP24" s="206"/>
      <c r="BQ24" s="206"/>
      <c r="BR24" s="206"/>
      <c r="BS24" s="206"/>
      <c r="BT24" s="206"/>
      <c r="BU24" s="206"/>
      <c r="BV24" s="206"/>
      <c r="BW24" s="206"/>
    </row>
    <row r="25" spans="1:75" s="58" customFormat="1" ht="21" x14ac:dyDescent="0.25">
      <c r="A25" s="73" t="s">
        <v>178</v>
      </c>
      <c r="B25" s="72"/>
      <c r="C25" s="68"/>
      <c r="D25" s="228" t="s">
        <v>80</v>
      </c>
      <c r="E25" s="226"/>
      <c r="F25" s="68"/>
      <c r="G25" s="228" t="s">
        <v>177</v>
      </c>
      <c r="H25" s="226"/>
      <c r="I25" s="216" t="s">
        <v>176</v>
      </c>
      <c r="J25" s="68"/>
      <c r="K25" s="71"/>
      <c r="L25" s="226" t="s">
        <v>176</v>
      </c>
      <c r="M25" s="68"/>
      <c r="N25" s="226"/>
      <c r="O25" s="227" t="s">
        <v>176</v>
      </c>
      <c r="P25" s="68"/>
      <c r="Q25" s="226"/>
      <c r="R25" s="68"/>
      <c r="S25" s="68"/>
      <c r="T25" s="226"/>
      <c r="U25" s="67"/>
      <c r="V25" s="68"/>
      <c r="W25" s="212"/>
      <c r="X25" s="68"/>
      <c r="Y25" s="68"/>
      <c r="Z25" s="226"/>
      <c r="AA25" s="68"/>
      <c r="AB25" s="226"/>
      <c r="AC25" s="81"/>
      <c r="AD25" s="226"/>
      <c r="AE25" s="68"/>
      <c r="AF25" s="81"/>
      <c r="AG25" s="226"/>
      <c r="AH25" s="68"/>
      <c r="AI25" s="68"/>
      <c r="AJ25" s="68"/>
      <c r="AK25" s="81"/>
      <c r="AL25" s="226"/>
      <c r="AM25" s="67"/>
      <c r="AN25" s="68"/>
      <c r="AO25" s="226"/>
      <c r="AP25" s="68"/>
      <c r="AQ25" s="68"/>
      <c r="AR25" s="226"/>
      <c r="AS25" s="81"/>
      <c r="AT25" s="68"/>
      <c r="AU25" s="67"/>
      <c r="AV25" s="67"/>
      <c r="AW25" s="226"/>
      <c r="AX25" s="66"/>
      <c r="AY25" s="226"/>
      <c r="AZ25" s="81"/>
      <c r="BA25" s="210"/>
      <c r="BB25" s="209"/>
      <c r="BC25" s="208"/>
      <c r="BD25" s="61"/>
      <c r="BE25" s="61"/>
      <c r="BF25" s="207"/>
      <c r="BG25" s="207"/>
      <c r="BH25" s="207"/>
      <c r="BI25" s="207"/>
      <c r="BJ25" s="207"/>
      <c r="BK25" s="206"/>
      <c r="BL25" s="206"/>
      <c r="BM25" s="206"/>
      <c r="BN25" s="206"/>
      <c r="BO25" s="206"/>
      <c r="BP25" s="206"/>
      <c r="BQ25" s="206"/>
      <c r="BR25" s="206"/>
      <c r="BS25" s="206"/>
      <c r="BT25" s="206"/>
      <c r="BU25" s="206"/>
      <c r="BV25" s="206"/>
      <c r="BW25" s="206"/>
    </row>
    <row r="26" spans="1:75" s="58" customFormat="1" ht="56.25" x14ac:dyDescent="0.25">
      <c r="A26" s="73" t="s">
        <v>175</v>
      </c>
      <c r="B26" s="218"/>
      <c r="C26" s="210"/>
      <c r="D26" s="221"/>
      <c r="E26" s="221"/>
      <c r="F26" s="221"/>
      <c r="G26" s="223" t="s">
        <v>174</v>
      </c>
      <c r="H26" s="221"/>
      <c r="I26" s="221"/>
      <c r="J26" s="221"/>
      <c r="K26" s="225"/>
      <c r="L26" s="224"/>
      <c r="M26" s="221"/>
      <c r="N26" s="221"/>
      <c r="O26" s="221"/>
      <c r="P26" s="221"/>
      <c r="Q26" s="221"/>
      <c r="R26" s="221"/>
      <c r="S26" s="221"/>
      <c r="T26" s="222"/>
      <c r="U26" s="222"/>
      <c r="V26" s="221"/>
      <c r="W26" s="221"/>
      <c r="X26" s="223" t="s">
        <v>173</v>
      </c>
      <c r="Y26" s="221"/>
      <c r="Z26" s="221"/>
      <c r="AA26" s="221"/>
      <c r="AB26" s="221"/>
      <c r="AC26" s="222"/>
      <c r="AD26" s="222"/>
      <c r="AE26" s="221"/>
      <c r="AF26" s="221"/>
      <c r="AG26" s="221"/>
      <c r="AH26" s="221"/>
      <c r="AI26" s="221"/>
      <c r="AJ26" s="221"/>
      <c r="AK26" s="221"/>
      <c r="AL26" s="223" t="s">
        <v>172</v>
      </c>
      <c r="AM26" s="222"/>
      <c r="AN26" s="221"/>
      <c r="AO26" s="221"/>
      <c r="AP26" s="221"/>
      <c r="AQ26" s="221"/>
      <c r="AR26" s="221"/>
      <c r="AS26" s="221"/>
      <c r="AT26" s="221"/>
      <c r="AU26" s="222"/>
      <c r="AV26" s="222"/>
      <c r="AW26" s="222"/>
      <c r="AX26" s="223" t="s">
        <v>171</v>
      </c>
      <c r="AY26" s="222"/>
      <c r="AZ26" s="221"/>
      <c r="BA26" s="221"/>
      <c r="BB26" s="220"/>
      <c r="BC26" s="219"/>
      <c r="BD26" s="61"/>
      <c r="BE26" s="61"/>
      <c r="BF26" s="207"/>
      <c r="BG26" s="207"/>
      <c r="BH26" s="207"/>
      <c r="BI26" s="207"/>
      <c r="BJ26" s="207"/>
      <c r="BK26" s="206"/>
      <c r="BL26" s="206"/>
      <c r="BM26" s="206"/>
      <c r="BN26" s="206"/>
      <c r="BO26" s="206"/>
      <c r="BP26" s="206"/>
      <c r="BQ26" s="206"/>
      <c r="BR26" s="206"/>
      <c r="BS26" s="206"/>
      <c r="BT26" s="206"/>
      <c r="BU26" s="206"/>
      <c r="BV26" s="206"/>
      <c r="BW26" s="206"/>
    </row>
    <row r="27" spans="1:75" s="58" customFormat="1" ht="21" hidden="1" x14ac:dyDescent="0.25">
      <c r="A27" s="73" t="s">
        <v>170</v>
      </c>
      <c r="B27" s="218"/>
      <c r="C27" s="210"/>
      <c r="D27" s="210"/>
      <c r="E27" s="210"/>
      <c r="F27" s="210"/>
      <c r="G27" s="210"/>
      <c r="H27" s="210"/>
      <c r="I27" s="210"/>
      <c r="J27" s="210"/>
      <c r="K27" s="213"/>
      <c r="L27" s="217"/>
      <c r="M27" s="210"/>
      <c r="N27" s="210"/>
      <c r="O27" s="210"/>
      <c r="P27" s="210"/>
      <c r="Q27" s="210"/>
      <c r="R27" s="210"/>
      <c r="S27" s="210"/>
      <c r="T27" s="66"/>
      <c r="U27" s="66"/>
      <c r="V27" s="210"/>
      <c r="W27" s="210"/>
      <c r="X27" s="210"/>
      <c r="Y27" s="210"/>
      <c r="Z27" s="210"/>
      <c r="AA27" s="210"/>
      <c r="AB27" s="210"/>
      <c r="AC27" s="66"/>
      <c r="AD27" s="66"/>
      <c r="AE27" s="210"/>
      <c r="AF27" s="210"/>
      <c r="AG27" s="210"/>
      <c r="AH27" s="210"/>
      <c r="AI27" s="210"/>
      <c r="AJ27" s="210"/>
      <c r="AK27" s="210"/>
      <c r="AL27" s="66"/>
      <c r="AM27" s="66"/>
      <c r="AN27" s="216"/>
      <c r="AO27" s="210"/>
      <c r="AP27" s="210"/>
      <c r="AQ27" s="210"/>
      <c r="AR27" s="210"/>
      <c r="AS27" s="210"/>
      <c r="AT27" s="210"/>
      <c r="AU27" s="66"/>
      <c r="AV27" s="215"/>
      <c r="AW27" s="66"/>
      <c r="AX27" s="66"/>
      <c r="AY27" s="66"/>
      <c r="AZ27" s="210"/>
      <c r="BA27" s="210"/>
      <c r="BB27" s="209"/>
      <c r="BC27" s="208"/>
      <c r="BD27" s="61"/>
      <c r="BE27" s="61"/>
      <c r="BF27" s="207"/>
      <c r="BG27" s="207"/>
      <c r="BH27" s="207"/>
      <c r="BI27" s="207"/>
      <c r="BJ27" s="207"/>
      <c r="BK27" s="206"/>
      <c r="BL27" s="206"/>
      <c r="BM27" s="206"/>
      <c r="BN27" s="206"/>
      <c r="BO27" s="206"/>
      <c r="BP27" s="206"/>
      <c r="BQ27" s="206"/>
      <c r="BR27" s="206"/>
      <c r="BS27" s="206"/>
      <c r="BT27" s="206"/>
      <c r="BU27" s="206"/>
      <c r="BV27" s="206"/>
      <c r="BW27" s="206"/>
    </row>
    <row r="28" spans="1:75" s="58" customFormat="1" ht="21" hidden="1" x14ac:dyDescent="0.25">
      <c r="A28" s="73" t="s">
        <v>169</v>
      </c>
      <c r="B28" s="214"/>
      <c r="C28" s="210"/>
      <c r="D28" s="210"/>
      <c r="E28" s="210"/>
      <c r="F28" s="210"/>
      <c r="G28" s="210"/>
      <c r="H28" s="210"/>
      <c r="I28" s="210"/>
      <c r="J28" s="210"/>
      <c r="K28" s="213"/>
      <c r="L28" s="210"/>
      <c r="M28" s="210"/>
      <c r="N28" s="210"/>
      <c r="O28" s="210"/>
      <c r="P28" s="210"/>
      <c r="Q28" s="210"/>
      <c r="R28" s="210"/>
      <c r="S28" s="210"/>
      <c r="T28" s="66"/>
      <c r="U28" s="66"/>
      <c r="V28" s="210"/>
      <c r="W28" s="210"/>
      <c r="X28" s="210"/>
      <c r="Y28" s="210"/>
      <c r="Z28" s="210"/>
      <c r="AA28" s="210"/>
      <c r="AB28" s="210"/>
      <c r="AC28" s="66"/>
      <c r="AD28" s="66"/>
      <c r="AE28" s="210"/>
      <c r="AF28" s="210"/>
      <c r="AG28" s="210"/>
      <c r="AH28" s="210"/>
      <c r="AI28" s="210"/>
      <c r="AJ28" s="210"/>
      <c r="AK28" s="212"/>
      <c r="AL28" s="66"/>
      <c r="AM28" s="66"/>
      <c r="AN28" s="212"/>
      <c r="AO28" s="210"/>
      <c r="AP28" s="210"/>
      <c r="AQ28" s="210"/>
      <c r="AR28" s="210"/>
      <c r="AS28" s="211"/>
      <c r="AT28" s="210"/>
      <c r="AU28" s="66"/>
      <c r="AV28" s="211"/>
      <c r="AW28" s="66"/>
      <c r="AX28" s="66"/>
      <c r="AY28" s="66"/>
      <c r="AZ28" s="210"/>
      <c r="BA28" s="210"/>
      <c r="BB28" s="209"/>
      <c r="BC28" s="208"/>
      <c r="BD28" s="61"/>
      <c r="BE28" s="61"/>
      <c r="BF28" s="207"/>
      <c r="BG28" s="207"/>
      <c r="BH28" s="207"/>
      <c r="BI28" s="207"/>
      <c r="BJ28" s="207"/>
      <c r="BK28" s="206"/>
      <c r="BL28" s="206"/>
      <c r="BM28" s="206"/>
      <c r="BN28" s="206"/>
      <c r="BO28" s="206"/>
      <c r="BP28" s="206"/>
      <c r="BQ28" s="206"/>
      <c r="BR28" s="206"/>
      <c r="BS28" s="206"/>
      <c r="BT28" s="206"/>
      <c r="BU28" s="206"/>
      <c r="BV28" s="206"/>
      <c r="BW28" s="206"/>
    </row>
    <row r="29" spans="1:75" x14ac:dyDescent="0.25">
      <c r="A29" s="205"/>
      <c r="B29" s="204"/>
      <c r="C29" s="55"/>
      <c r="D29" s="55"/>
      <c r="P29" s="55"/>
      <c r="Q29" s="55"/>
      <c r="BC29" s="55"/>
      <c r="BD29" s="55"/>
      <c r="BE29" s="55"/>
      <c r="BF29" s="203"/>
      <c r="BG29" s="203"/>
      <c r="BH29" s="203"/>
      <c r="BI29" s="203"/>
      <c r="BJ29" s="203"/>
      <c r="BK29" s="203"/>
      <c r="BL29" s="203"/>
      <c r="BM29" s="203"/>
      <c r="BN29" s="203"/>
      <c r="BO29" s="203"/>
      <c r="BP29" s="203"/>
      <c r="BQ29" s="203"/>
      <c r="BR29" s="203"/>
      <c r="BS29" s="203"/>
      <c r="BT29" s="203"/>
      <c r="BU29" s="203"/>
      <c r="BV29" s="203"/>
      <c r="BW29" s="203"/>
    </row>
    <row r="30" spans="1:75" s="194" customFormat="1" ht="23.25" x14ac:dyDescent="0.35">
      <c r="A30" s="144" t="s">
        <v>168</v>
      </c>
      <c r="C30" s="199"/>
      <c r="D30" s="202" t="s">
        <v>167</v>
      </c>
      <c r="E30" s="198"/>
      <c r="F30" s="198"/>
      <c r="G30" s="198"/>
      <c r="H30" s="201"/>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200"/>
      <c r="AK30" s="198"/>
      <c r="AL30" s="198"/>
      <c r="AM30" s="199"/>
      <c r="AN30" s="198"/>
      <c r="AO30" s="198"/>
      <c r="AP30" s="198"/>
      <c r="AQ30" s="198"/>
      <c r="AR30" s="198"/>
      <c r="AS30" s="198"/>
      <c r="AT30" s="199"/>
      <c r="AU30" s="199"/>
      <c r="AV30" s="198"/>
      <c r="AW30" s="198"/>
      <c r="AX30" s="198"/>
      <c r="AY30" s="198"/>
      <c r="AZ30" s="198"/>
      <c r="BA30" s="198"/>
      <c r="BB30" s="198"/>
      <c r="BC30" s="197"/>
      <c r="BD30" s="158"/>
      <c r="BE30" s="156"/>
      <c r="BF30" s="195"/>
      <c r="BG30" s="196"/>
      <c r="BH30" s="196"/>
      <c r="BI30" s="196"/>
      <c r="BJ30" s="196"/>
      <c r="BK30" s="195"/>
      <c r="BL30" s="195"/>
      <c r="BM30" s="195"/>
      <c r="BN30" s="195"/>
      <c r="BO30" s="195"/>
      <c r="BP30" s="195"/>
      <c r="BQ30" s="195"/>
      <c r="BR30" s="195"/>
      <c r="BS30" s="195"/>
      <c r="BT30" s="195"/>
      <c r="BU30" s="195"/>
      <c r="BV30" s="195"/>
      <c r="BW30" s="195"/>
    </row>
    <row r="31" spans="1:75" s="185" customFormat="1" ht="21" hidden="1" x14ac:dyDescent="0.25">
      <c r="A31" s="193" t="s">
        <v>166</v>
      </c>
      <c r="B31" s="192">
        <v>10637</v>
      </c>
      <c r="C31" s="190">
        <v>8631.8780000000006</v>
      </c>
      <c r="D31" s="190">
        <v>7829</v>
      </c>
      <c r="E31" s="190">
        <v>7881</v>
      </c>
      <c r="F31" s="190">
        <v>7419</v>
      </c>
      <c r="G31" s="190">
        <v>8561</v>
      </c>
      <c r="H31" s="190">
        <v>9267</v>
      </c>
      <c r="I31" s="190">
        <v>10353</v>
      </c>
      <c r="J31" s="190">
        <v>9783</v>
      </c>
      <c r="K31" s="190">
        <v>10181</v>
      </c>
      <c r="L31" s="190">
        <v>9669</v>
      </c>
      <c r="M31" s="190">
        <v>9985</v>
      </c>
      <c r="N31" s="190">
        <v>9652</v>
      </c>
      <c r="O31" s="190">
        <v>10005</v>
      </c>
      <c r="P31" s="190">
        <v>9882</v>
      </c>
      <c r="Q31" s="190">
        <v>9482</v>
      </c>
      <c r="R31" s="190">
        <v>10048</v>
      </c>
      <c r="S31" s="190">
        <v>9645</v>
      </c>
      <c r="T31" s="190">
        <v>10517</v>
      </c>
      <c r="U31" s="190">
        <v>9937</v>
      </c>
      <c r="V31" s="190">
        <v>10119</v>
      </c>
      <c r="W31" s="190">
        <v>10160</v>
      </c>
      <c r="X31" s="190">
        <v>10431</v>
      </c>
      <c r="Y31" s="190">
        <v>10305</v>
      </c>
      <c r="Z31" s="190">
        <v>10611</v>
      </c>
      <c r="AA31" s="190">
        <v>10353</v>
      </c>
      <c r="AB31" s="190">
        <v>10988</v>
      </c>
      <c r="AC31" s="190">
        <v>10811</v>
      </c>
      <c r="AD31" s="190">
        <v>10819</v>
      </c>
      <c r="AE31" s="190">
        <v>10685</v>
      </c>
      <c r="AF31" s="190">
        <v>10937</v>
      </c>
      <c r="AG31" s="190">
        <v>11363</v>
      </c>
      <c r="AH31" s="190">
        <v>10806</v>
      </c>
      <c r="AI31" s="190">
        <v>10515</v>
      </c>
      <c r="AJ31" s="191">
        <v>99918</v>
      </c>
      <c r="AK31" s="190"/>
      <c r="AL31" s="190"/>
      <c r="AM31" s="190"/>
      <c r="AN31" s="190"/>
      <c r="AO31" s="190"/>
      <c r="AP31" s="190"/>
      <c r="AQ31" s="190"/>
      <c r="AR31" s="190"/>
      <c r="AS31" s="190"/>
      <c r="AT31" s="190"/>
      <c r="AU31" s="190"/>
      <c r="AV31" s="190"/>
      <c r="AW31" s="190"/>
      <c r="AX31" s="190"/>
      <c r="AY31" s="190"/>
      <c r="AZ31" s="190"/>
      <c r="BA31" s="190"/>
      <c r="BB31" s="189"/>
      <c r="BC31" s="188"/>
      <c r="BD31" s="187"/>
      <c r="BE31" s="186"/>
      <c r="BF31" s="175"/>
      <c r="BG31" s="176"/>
      <c r="BH31" s="176"/>
      <c r="BI31" s="176"/>
      <c r="BJ31" s="176"/>
      <c r="BK31" s="175"/>
      <c r="BL31" s="175"/>
      <c r="BM31" s="175"/>
      <c r="BN31" s="175"/>
      <c r="BO31" s="175"/>
      <c r="BP31" s="175"/>
      <c r="BQ31" s="175"/>
      <c r="BR31" s="175"/>
      <c r="BS31" s="175"/>
      <c r="BT31" s="175"/>
      <c r="BU31" s="175"/>
      <c r="BV31" s="175"/>
      <c r="BW31" s="175"/>
    </row>
    <row r="32" spans="1:75" s="174" customFormat="1" ht="21" x14ac:dyDescent="0.25">
      <c r="A32" s="184" t="s">
        <v>165</v>
      </c>
      <c r="B32" s="183"/>
      <c r="C32" s="181"/>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2"/>
      <c r="AK32" s="181"/>
      <c r="AL32" s="181"/>
      <c r="AM32" s="181"/>
      <c r="AN32" s="181"/>
      <c r="AO32" s="181"/>
      <c r="AP32" s="181"/>
      <c r="AQ32" s="181"/>
      <c r="AR32" s="181"/>
      <c r="AS32" s="181"/>
      <c r="AT32" s="181"/>
      <c r="AU32" s="181"/>
      <c r="AV32" s="181"/>
      <c r="AW32" s="181"/>
      <c r="AX32" s="181"/>
      <c r="AY32" s="181"/>
      <c r="AZ32" s="181"/>
      <c r="BA32" s="181"/>
      <c r="BB32" s="180"/>
      <c r="BC32" s="179"/>
      <c r="BD32" s="178"/>
      <c r="BE32" s="177"/>
      <c r="BF32" s="175"/>
      <c r="BG32" s="176"/>
      <c r="BH32" s="176"/>
      <c r="BI32" s="176"/>
      <c r="BJ32" s="176"/>
      <c r="BK32" s="175"/>
      <c r="BL32" s="175"/>
      <c r="BM32" s="175"/>
      <c r="BN32" s="175"/>
      <c r="BO32" s="175"/>
      <c r="BP32" s="175"/>
      <c r="BQ32" s="175"/>
      <c r="BR32" s="175"/>
      <c r="BS32" s="175"/>
      <c r="BT32" s="175"/>
      <c r="BU32" s="175"/>
      <c r="BV32" s="175"/>
      <c r="BW32" s="175"/>
    </row>
    <row r="33" spans="1:75" s="162" customFormat="1" ht="18.75" x14ac:dyDescent="0.25">
      <c r="A33" s="173" t="s">
        <v>164</v>
      </c>
      <c r="B33" s="168"/>
      <c r="C33" s="168"/>
      <c r="D33" s="168">
        <v>-0.03</v>
      </c>
      <c r="E33" s="168">
        <v>7.0000000000000007E-2</v>
      </c>
      <c r="F33" s="168">
        <v>-7.0000000000000007E-2</v>
      </c>
      <c r="G33" s="168">
        <v>-0.11</v>
      </c>
      <c r="H33" s="172">
        <v>-0.06</v>
      </c>
      <c r="I33" s="168">
        <v>-0.1</v>
      </c>
      <c r="J33" s="168">
        <v>0</v>
      </c>
      <c r="K33" s="170">
        <v>0.01</v>
      </c>
      <c r="L33" s="168">
        <v>0.01</v>
      </c>
      <c r="M33" s="169">
        <v>-0.08</v>
      </c>
      <c r="N33" s="169">
        <v>-0.04</v>
      </c>
      <c r="O33" s="169">
        <v>-0.03</v>
      </c>
      <c r="P33" s="169">
        <v>-0.04</v>
      </c>
      <c r="Q33" s="169">
        <v>-0.09</v>
      </c>
      <c r="R33" s="169">
        <v>-0.01</v>
      </c>
      <c r="S33" s="169">
        <v>-0.05</v>
      </c>
      <c r="T33" s="168">
        <v>0.02</v>
      </c>
      <c r="U33" s="169">
        <v>-0.04</v>
      </c>
      <c r="V33" s="168">
        <v>0.04</v>
      </c>
      <c r="W33" s="168">
        <v>0.04</v>
      </c>
      <c r="X33" s="168">
        <v>0</v>
      </c>
      <c r="Y33" s="169">
        <v>-0.04</v>
      </c>
      <c r="Z33" s="169">
        <v>-0.01</v>
      </c>
      <c r="AA33" s="169">
        <v>-0.02</v>
      </c>
      <c r="AB33" s="168">
        <v>0</v>
      </c>
      <c r="AC33" s="169">
        <v>-0.01</v>
      </c>
      <c r="AD33" s="169">
        <v>-0.03</v>
      </c>
      <c r="AE33" s="168">
        <v>0.05</v>
      </c>
      <c r="AF33" s="168">
        <v>0.05</v>
      </c>
      <c r="AG33" s="168">
        <v>0.04</v>
      </c>
      <c r="AH33" s="168">
        <v>0</v>
      </c>
      <c r="AI33" s="168">
        <v>0.02</v>
      </c>
      <c r="AJ33" s="171">
        <v>5</v>
      </c>
      <c r="AK33" s="170">
        <v>0</v>
      </c>
      <c r="AL33" s="169">
        <v>-0.06</v>
      </c>
      <c r="AM33" s="169">
        <v>-0.02</v>
      </c>
      <c r="AN33" s="168">
        <v>0</v>
      </c>
      <c r="AO33" s="168">
        <v>0.01</v>
      </c>
      <c r="AP33" s="168">
        <v>0.01</v>
      </c>
      <c r="AQ33" s="169">
        <v>-0.02</v>
      </c>
      <c r="AR33" s="169">
        <v>-0.02</v>
      </c>
      <c r="AS33" s="169">
        <v>-0.04</v>
      </c>
      <c r="AT33" s="169">
        <v>-0.04</v>
      </c>
      <c r="AU33" s="169">
        <v>-0.02</v>
      </c>
      <c r="AV33" s="168">
        <v>0.01</v>
      </c>
      <c r="AW33" s="168">
        <v>0.01</v>
      </c>
      <c r="AX33" s="168">
        <v>0.01</v>
      </c>
      <c r="AY33" s="168">
        <v>0.01</v>
      </c>
      <c r="AZ33" s="168">
        <v>0.01</v>
      </c>
      <c r="BA33" s="168"/>
      <c r="BB33" s="167"/>
      <c r="BC33" s="166"/>
      <c r="BD33" s="165"/>
      <c r="BE33" s="163"/>
      <c r="BF33" s="163"/>
      <c r="BG33" s="164"/>
      <c r="BH33" s="164"/>
      <c r="BI33" s="164"/>
      <c r="BJ33" s="164"/>
      <c r="BK33" s="163"/>
      <c r="BL33" s="163"/>
      <c r="BM33" s="163"/>
      <c r="BN33" s="163"/>
      <c r="BO33" s="163"/>
      <c r="BP33" s="163"/>
      <c r="BQ33" s="163"/>
      <c r="BR33" s="163"/>
      <c r="BS33" s="163"/>
      <c r="BT33" s="163"/>
      <c r="BU33" s="163"/>
      <c r="BV33" s="163"/>
      <c r="BW33" s="163"/>
    </row>
    <row r="34" spans="1:75" s="156" customFormat="1" ht="21.75" thickBot="1" x14ac:dyDescent="0.4">
      <c r="A34" s="161"/>
      <c r="B34" s="160"/>
      <c r="C34" s="160"/>
      <c r="D34" s="160"/>
      <c r="E34" s="160"/>
      <c r="F34" s="160"/>
      <c r="G34" s="160"/>
      <c r="H34" s="160"/>
      <c r="I34" s="160"/>
      <c r="J34" s="160"/>
      <c r="K34" s="160"/>
      <c r="L34" s="160"/>
      <c r="M34" s="160"/>
      <c r="N34" s="160"/>
      <c r="O34" s="160"/>
      <c r="P34" s="160"/>
      <c r="Q34" s="160"/>
      <c r="R34" s="160"/>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60"/>
      <c r="BA34" s="160"/>
      <c r="BB34" s="160"/>
      <c r="BC34" s="159"/>
      <c r="BD34" s="158"/>
      <c r="BG34" s="157"/>
      <c r="BH34" s="157"/>
      <c r="BI34" s="157"/>
      <c r="BJ34" s="157"/>
    </row>
    <row r="35" spans="1:75" s="146" customFormat="1" ht="19.5" thickBot="1" x14ac:dyDescent="0.35">
      <c r="A35" s="155" t="s">
        <v>163</v>
      </c>
      <c r="B35" s="154"/>
      <c r="C35" s="153"/>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3"/>
      <c r="AY35" s="153"/>
      <c r="AZ35" s="153"/>
      <c r="BA35" s="153"/>
      <c r="BB35" s="152"/>
      <c r="BC35" s="151"/>
      <c r="BD35" s="150"/>
      <c r="BE35" s="149"/>
      <c r="BF35" s="149"/>
      <c r="BG35" s="148"/>
      <c r="BH35" s="148"/>
      <c r="BI35" s="147"/>
      <c r="BJ35" s="147"/>
    </row>
    <row r="36" spans="1:75" s="110" customFormat="1" ht="21" x14ac:dyDescent="0.25">
      <c r="A36" s="145" t="s">
        <v>162</v>
      </c>
      <c r="B36" s="116"/>
      <c r="C36" s="116"/>
      <c r="D36" s="116"/>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c r="AM36" s="116"/>
      <c r="AN36" s="116"/>
      <c r="AO36" s="116"/>
      <c r="AP36" s="116"/>
      <c r="AQ36" s="116"/>
      <c r="AR36" s="116"/>
      <c r="AS36" s="116"/>
      <c r="AT36" s="116"/>
      <c r="AU36" s="116"/>
      <c r="AV36" s="116"/>
      <c r="AW36" s="116"/>
      <c r="AX36" s="116"/>
      <c r="AY36" s="116"/>
      <c r="AZ36" s="116"/>
      <c r="BA36" s="116"/>
      <c r="BB36" s="116"/>
      <c r="BC36" s="128"/>
      <c r="BD36" s="127"/>
      <c r="BE36" s="90"/>
      <c r="BF36" s="90"/>
      <c r="BG36" s="112"/>
      <c r="BH36" s="112"/>
      <c r="BI36" s="111"/>
      <c r="BJ36" s="111"/>
    </row>
    <row r="37" spans="1:75" s="130" customFormat="1" ht="23.25" x14ac:dyDescent="0.25">
      <c r="A37" s="144" t="s">
        <v>161</v>
      </c>
      <c r="B37" s="142"/>
      <c r="C37" s="141"/>
      <c r="D37" s="596" t="s">
        <v>160</v>
      </c>
      <c r="E37" s="597"/>
      <c r="F37" s="597"/>
      <c r="G37" s="597"/>
      <c r="H37" s="597"/>
      <c r="I37" s="597"/>
      <c r="J37" s="597"/>
      <c r="K37" s="597"/>
      <c r="L37" s="597"/>
      <c r="M37" s="598"/>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40"/>
      <c r="AK37" s="139"/>
      <c r="AL37" s="139"/>
      <c r="AM37" s="139"/>
      <c r="AN37" s="139"/>
      <c r="AO37" s="139"/>
      <c r="AP37" s="139"/>
      <c r="AQ37" s="139"/>
      <c r="AR37" s="139"/>
      <c r="AS37" s="139"/>
      <c r="AT37" s="139"/>
      <c r="AU37" s="139"/>
      <c r="AV37" s="139"/>
      <c r="AW37" s="139"/>
      <c r="AX37" s="139"/>
      <c r="AY37" s="139"/>
      <c r="AZ37" s="139"/>
      <c r="BA37" s="139"/>
      <c r="BB37" s="139"/>
      <c r="BC37" s="137"/>
    </row>
    <row r="38" spans="1:75" s="130" customFormat="1" ht="18.75" x14ac:dyDescent="0.25">
      <c r="A38" s="143"/>
      <c r="B38" s="142"/>
      <c r="C38" s="141"/>
      <c r="D38" s="596" t="s">
        <v>159</v>
      </c>
      <c r="E38" s="597"/>
      <c r="F38" s="597"/>
      <c r="G38" s="597"/>
      <c r="H38" s="597"/>
      <c r="I38" s="597"/>
      <c r="J38" s="597"/>
      <c r="K38" s="597"/>
      <c r="L38" s="597"/>
      <c r="M38" s="598"/>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40"/>
      <c r="AK38" s="139"/>
      <c r="AL38" s="139"/>
      <c r="AM38" s="139"/>
      <c r="AN38" s="139"/>
      <c r="AO38" s="139"/>
      <c r="AP38" s="139"/>
      <c r="AQ38" s="139"/>
      <c r="AR38" s="139"/>
      <c r="AS38" s="139"/>
      <c r="AT38" s="139"/>
      <c r="AU38" s="139"/>
      <c r="AV38" s="139"/>
      <c r="AW38" s="139"/>
      <c r="AX38" s="139"/>
      <c r="AY38" s="139"/>
      <c r="AZ38" s="139"/>
      <c r="BA38" s="139"/>
      <c r="BB38" s="139"/>
      <c r="BC38" s="137"/>
    </row>
    <row r="39" spans="1:75" s="130" customFormat="1" ht="18.75" x14ac:dyDescent="0.25">
      <c r="A39" s="143"/>
      <c r="B39" s="142"/>
      <c r="C39" s="141"/>
      <c r="D39" s="593" t="s">
        <v>158</v>
      </c>
      <c r="E39" s="594"/>
      <c r="F39" s="594"/>
      <c r="G39" s="594"/>
      <c r="H39" s="594"/>
      <c r="I39" s="594"/>
      <c r="J39" s="594"/>
      <c r="K39" s="594"/>
      <c r="L39" s="594"/>
      <c r="M39" s="595"/>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40"/>
      <c r="AK39" s="139"/>
      <c r="AL39" s="139"/>
      <c r="AM39" s="139"/>
      <c r="AN39" s="139"/>
      <c r="AO39" s="139"/>
      <c r="AP39" s="139"/>
      <c r="AQ39" s="139"/>
      <c r="AR39" s="139"/>
      <c r="AS39" s="139"/>
      <c r="AT39" s="139"/>
      <c r="AU39" s="139"/>
      <c r="AV39" s="139"/>
      <c r="AW39" s="139"/>
      <c r="AX39" s="139"/>
      <c r="AY39" s="139"/>
      <c r="AZ39" s="139"/>
      <c r="BA39" s="139"/>
      <c r="BB39" s="138"/>
      <c r="BC39" s="137"/>
    </row>
    <row r="40" spans="1:75" s="130" customFormat="1" ht="18.75" x14ac:dyDescent="0.25">
      <c r="A40" s="136"/>
      <c r="B40" s="133"/>
      <c r="C40" s="133"/>
      <c r="D40" s="590" t="s">
        <v>157</v>
      </c>
      <c r="E40" s="591"/>
      <c r="F40" s="591"/>
      <c r="G40" s="591"/>
      <c r="H40" s="591"/>
      <c r="I40" s="591"/>
      <c r="J40" s="591"/>
      <c r="K40" s="591"/>
      <c r="L40" s="591"/>
      <c r="M40" s="592"/>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5"/>
      <c r="AK40" s="134"/>
      <c r="AL40" s="133"/>
      <c r="AM40" s="133"/>
      <c r="AN40" s="133"/>
      <c r="AO40" s="133"/>
      <c r="AP40" s="133"/>
      <c r="AQ40" s="133"/>
      <c r="AR40" s="133"/>
      <c r="AS40" s="133"/>
      <c r="AT40" s="133"/>
      <c r="AU40" s="133"/>
      <c r="AV40" s="133"/>
      <c r="AW40" s="133"/>
      <c r="AX40" s="133"/>
      <c r="AY40" s="133"/>
      <c r="AZ40" s="133"/>
      <c r="BA40" s="133"/>
      <c r="BB40" s="132"/>
      <c r="BC40" s="131"/>
    </row>
    <row r="41" spans="1:75" s="110" customFormat="1" ht="21.75" thickBot="1" x14ac:dyDescent="0.3">
      <c r="A41" s="129" t="s">
        <v>156</v>
      </c>
      <c r="B41" s="116"/>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6"/>
      <c r="AM41" s="116"/>
      <c r="AN41" s="116"/>
      <c r="AO41" s="116"/>
      <c r="AP41" s="116"/>
      <c r="AQ41" s="116"/>
      <c r="AR41" s="116"/>
      <c r="AS41" s="116"/>
      <c r="AT41" s="116"/>
      <c r="AU41" s="116"/>
      <c r="AV41" s="116"/>
      <c r="AW41" s="116"/>
      <c r="AX41" s="116"/>
      <c r="AY41" s="116"/>
      <c r="AZ41" s="116"/>
      <c r="BA41" s="116"/>
      <c r="BB41" s="116"/>
      <c r="BC41" s="128"/>
      <c r="BD41" s="127"/>
      <c r="BE41" s="90"/>
      <c r="BF41" s="90"/>
      <c r="BG41" s="112"/>
      <c r="BH41" s="112"/>
      <c r="BI41" s="111"/>
      <c r="BJ41" s="111"/>
    </row>
    <row r="42" spans="1:75" s="110" customFormat="1" ht="117.75" thickBot="1" x14ac:dyDescent="0.3">
      <c r="A42" s="126" t="s">
        <v>155</v>
      </c>
      <c r="B42" s="125" t="s">
        <v>154</v>
      </c>
      <c r="C42" s="124" t="s">
        <v>153</v>
      </c>
      <c r="D42" s="120" t="s">
        <v>154</v>
      </c>
      <c r="E42" s="123" t="s">
        <v>153</v>
      </c>
      <c r="F42" s="119"/>
      <c r="G42" s="119" t="s">
        <v>152</v>
      </c>
      <c r="H42" s="119"/>
      <c r="I42" s="119"/>
      <c r="J42" s="119" t="s">
        <v>151</v>
      </c>
      <c r="K42" s="122" t="s">
        <v>150</v>
      </c>
      <c r="L42" s="119" t="s">
        <v>149</v>
      </c>
      <c r="M42" s="119"/>
      <c r="N42" s="119" t="s">
        <v>148</v>
      </c>
      <c r="O42" s="119" t="s">
        <v>147</v>
      </c>
      <c r="P42" s="119" t="s">
        <v>146</v>
      </c>
      <c r="Q42" s="119" t="s">
        <v>145</v>
      </c>
      <c r="R42" s="119" t="s">
        <v>144</v>
      </c>
      <c r="S42" s="119" t="s">
        <v>143</v>
      </c>
      <c r="T42" s="119" t="s">
        <v>142</v>
      </c>
      <c r="U42" s="121" t="s">
        <v>141</v>
      </c>
      <c r="V42" s="120" t="s">
        <v>140</v>
      </c>
      <c r="W42" s="119" t="s">
        <v>139</v>
      </c>
      <c r="X42" s="119"/>
      <c r="Y42" s="119"/>
      <c r="Z42" s="119" t="s">
        <v>138</v>
      </c>
      <c r="AA42" s="119"/>
      <c r="AB42" s="119"/>
      <c r="AC42" s="119" t="s">
        <v>137</v>
      </c>
      <c r="AD42" s="119"/>
      <c r="AE42" s="119" t="s">
        <v>136</v>
      </c>
      <c r="AF42" s="119"/>
      <c r="AG42" s="119"/>
      <c r="AH42" s="119"/>
      <c r="AI42" s="119"/>
      <c r="AJ42" s="119"/>
      <c r="AK42" s="119"/>
      <c r="AL42" s="119"/>
      <c r="AM42" s="119" t="s">
        <v>135</v>
      </c>
      <c r="AN42" s="119" t="s">
        <v>134</v>
      </c>
      <c r="AO42" s="119"/>
      <c r="AP42" s="119"/>
      <c r="AQ42" s="119" t="s">
        <v>133</v>
      </c>
      <c r="AR42" s="119" t="s">
        <v>132</v>
      </c>
      <c r="AS42" s="119"/>
      <c r="AT42" s="119"/>
      <c r="AU42" s="119"/>
      <c r="AV42" s="119" t="s">
        <v>131</v>
      </c>
      <c r="AW42" s="119" t="s">
        <v>130</v>
      </c>
      <c r="AX42" s="119"/>
      <c r="AY42" s="119" t="s">
        <v>129</v>
      </c>
      <c r="AZ42" s="119" t="s">
        <v>128</v>
      </c>
      <c r="BA42" s="119"/>
      <c r="BB42" s="119"/>
      <c r="BC42" s="119" t="s">
        <v>127</v>
      </c>
      <c r="BD42" s="118" t="s">
        <v>126</v>
      </c>
      <c r="BE42" s="90"/>
      <c r="BF42" s="90"/>
      <c r="BG42" s="112"/>
      <c r="BH42" s="112"/>
      <c r="BI42" s="111"/>
      <c r="BJ42" s="111"/>
    </row>
    <row r="43" spans="1:75" s="110" customFormat="1" ht="23.25" x14ac:dyDescent="0.35">
      <c r="A43" s="117" t="s">
        <v>125</v>
      </c>
      <c r="B43" s="116"/>
      <c r="C43" s="116"/>
      <c r="D43" s="115">
        <v>1</v>
      </c>
      <c r="E43" s="114">
        <v>2</v>
      </c>
      <c r="F43" s="114">
        <v>3</v>
      </c>
      <c r="G43" s="114">
        <v>4</v>
      </c>
      <c r="H43" s="114">
        <v>5</v>
      </c>
      <c r="I43" s="114">
        <v>6</v>
      </c>
      <c r="J43" s="114">
        <v>7</v>
      </c>
      <c r="K43" s="114">
        <v>8</v>
      </c>
      <c r="L43" s="114">
        <v>9</v>
      </c>
      <c r="M43" s="114">
        <v>10</v>
      </c>
      <c r="N43" s="114">
        <v>11</v>
      </c>
      <c r="O43" s="114">
        <v>12</v>
      </c>
      <c r="P43" s="114">
        <v>13</v>
      </c>
      <c r="Q43" s="114">
        <v>14</v>
      </c>
      <c r="R43" s="114">
        <v>15</v>
      </c>
      <c r="S43" s="114">
        <v>16</v>
      </c>
      <c r="T43" s="114">
        <v>17</v>
      </c>
      <c r="U43" s="114">
        <v>18</v>
      </c>
      <c r="V43" s="114">
        <v>19</v>
      </c>
      <c r="W43" s="114">
        <v>20</v>
      </c>
      <c r="X43" s="114">
        <v>21</v>
      </c>
      <c r="Y43" s="114">
        <v>22</v>
      </c>
      <c r="Z43" s="114">
        <v>23</v>
      </c>
      <c r="AA43" s="114">
        <v>24</v>
      </c>
      <c r="AB43" s="114">
        <v>25</v>
      </c>
      <c r="AC43" s="114">
        <v>26</v>
      </c>
      <c r="AD43" s="114">
        <v>27</v>
      </c>
      <c r="AE43" s="114">
        <v>28</v>
      </c>
      <c r="AF43" s="114">
        <v>29</v>
      </c>
      <c r="AG43" s="114">
        <v>30</v>
      </c>
      <c r="AH43" s="114">
        <v>31</v>
      </c>
      <c r="AI43" s="114">
        <v>32</v>
      </c>
      <c r="AJ43" s="114">
        <v>33</v>
      </c>
      <c r="AK43" s="114">
        <v>34</v>
      </c>
      <c r="AL43" s="114">
        <v>35</v>
      </c>
      <c r="AM43" s="114">
        <v>36</v>
      </c>
      <c r="AN43" s="114">
        <v>37</v>
      </c>
      <c r="AO43" s="114">
        <v>38</v>
      </c>
      <c r="AP43" s="114">
        <v>39</v>
      </c>
      <c r="AQ43" s="114">
        <v>40</v>
      </c>
      <c r="AR43" s="114">
        <v>41</v>
      </c>
      <c r="AS43" s="114">
        <v>42</v>
      </c>
      <c r="AT43" s="114">
        <v>43</v>
      </c>
      <c r="AU43" s="114">
        <v>44</v>
      </c>
      <c r="AV43" s="114">
        <v>45</v>
      </c>
      <c r="AW43" s="114">
        <v>46</v>
      </c>
      <c r="AX43" s="114">
        <v>47</v>
      </c>
      <c r="AY43" s="114">
        <v>48</v>
      </c>
      <c r="AZ43" s="114">
        <v>49</v>
      </c>
      <c r="BA43" s="114">
        <v>50</v>
      </c>
      <c r="BB43" s="114">
        <v>51</v>
      </c>
      <c r="BC43" s="113">
        <v>52</v>
      </c>
      <c r="BD43" s="114">
        <v>52</v>
      </c>
      <c r="BE43" s="114">
        <v>53</v>
      </c>
      <c r="BF43" s="113">
        <v>53</v>
      </c>
      <c r="BG43" s="112"/>
      <c r="BH43" s="112"/>
      <c r="BI43" s="111"/>
      <c r="BJ43" s="111"/>
    </row>
    <row r="44" spans="1:75" s="102" customFormat="1" ht="147" x14ac:dyDescent="0.25">
      <c r="A44" s="588" t="s">
        <v>124</v>
      </c>
      <c r="B44" s="109"/>
      <c r="C44" s="108" t="s">
        <v>123</v>
      </c>
      <c r="D44" s="105"/>
      <c r="E44" s="545" t="s">
        <v>123</v>
      </c>
      <c r="F44" s="546"/>
      <c r="G44" s="546"/>
      <c r="H44" s="546"/>
      <c r="I44" s="546"/>
      <c r="J44" s="546"/>
      <c r="K44" s="547"/>
      <c r="L44" s="107"/>
      <c r="M44" s="106"/>
      <c r="N44" s="545" t="s">
        <v>122</v>
      </c>
      <c r="O44" s="546"/>
      <c r="P44" s="546"/>
      <c r="Q44" s="546"/>
      <c r="R44" s="546"/>
      <c r="S44" s="546"/>
      <c r="T44" s="546"/>
      <c r="U44" s="547"/>
      <c r="V44" s="545" t="s">
        <v>121</v>
      </c>
      <c r="W44" s="546"/>
      <c r="X44" s="546"/>
      <c r="Y44" s="546"/>
      <c r="Z44" s="546"/>
      <c r="AA44" s="546"/>
      <c r="AB44" s="546"/>
      <c r="AC44" s="546"/>
      <c r="AD44" s="547"/>
      <c r="AE44" s="545" t="s">
        <v>120</v>
      </c>
      <c r="AF44" s="546"/>
      <c r="AG44" s="546"/>
      <c r="AH44" s="546"/>
      <c r="AI44" s="546"/>
      <c r="AJ44" s="546"/>
      <c r="AK44" s="546"/>
      <c r="AL44" s="547"/>
      <c r="AM44" s="545" t="s">
        <v>119</v>
      </c>
      <c r="AN44" s="546"/>
      <c r="AO44" s="546"/>
      <c r="AP44" s="546"/>
      <c r="AQ44" s="547"/>
      <c r="AR44" s="545" t="s">
        <v>118</v>
      </c>
      <c r="AS44" s="546"/>
      <c r="AT44" s="546"/>
      <c r="AU44" s="546"/>
      <c r="AV44" s="546"/>
      <c r="AW44" s="546"/>
      <c r="AX44" s="546"/>
      <c r="AY44" s="546"/>
      <c r="AZ44" s="546"/>
      <c r="BA44" s="546"/>
      <c r="BB44" s="546"/>
      <c r="BC44" s="546"/>
      <c r="BD44" s="546"/>
      <c r="BE44" s="546"/>
      <c r="BF44" s="547"/>
      <c r="BG44" s="104"/>
      <c r="BH44" s="104"/>
      <c r="BI44" s="103"/>
      <c r="BJ44" s="103"/>
    </row>
    <row r="45" spans="1:75" s="102" customFormat="1" ht="21" x14ac:dyDescent="0.25">
      <c r="A45" s="589"/>
      <c r="B45" s="546" t="s">
        <v>117</v>
      </c>
      <c r="C45" s="546"/>
      <c r="D45" s="546"/>
      <c r="E45" s="546"/>
      <c r="F45" s="546"/>
      <c r="G45" s="546"/>
      <c r="H45" s="546"/>
      <c r="I45" s="546"/>
      <c r="J45" s="546"/>
      <c r="K45" s="546"/>
      <c r="L45" s="547"/>
      <c r="M45" s="105"/>
      <c r="N45" s="545" t="s">
        <v>116</v>
      </c>
      <c r="O45" s="546"/>
      <c r="P45" s="546"/>
      <c r="Q45" s="546"/>
      <c r="R45" s="546"/>
      <c r="S45" s="546"/>
      <c r="T45" s="546"/>
      <c r="U45" s="547"/>
      <c r="V45" s="548" t="s">
        <v>115</v>
      </c>
      <c r="W45" s="549"/>
      <c r="X45" s="549"/>
      <c r="Y45" s="549"/>
      <c r="Z45" s="549"/>
      <c r="AA45" s="549"/>
      <c r="AB45" s="549"/>
      <c r="AC45" s="549"/>
      <c r="AD45" s="550"/>
      <c r="AE45" s="551" t="s">
        <v>114</v>
      </c>
      <c r="AF45" s="552"/>
      <c r="AG45" s="552"/>
      <c r="AH45" s="552"/>
      <c r="AI45" s="552"/>
      <c r="AJ45" s="552"/>
      <c r="AK45" s="552"/>
      <c r="AL45" s="553"/>
      <c r="AM45" s="545" t="s">
        <v>113</v>
      </c>
      <c r="AN45" s="546"/>
      <c r="AO45" s="546"/>
      <c r="AP45" s="546"/>
      <c r="AQ45" s="547"/>
      <c r="AR45" s="554"/>
      <c r="AS45" s="555"/>
      <c r="AT45" s="545" t="s">
        <v>112</v>
      </c>
      <c r="AU45" s="546"/>
      <c r="AV45" s="546"/>
      <c r="AW45" s="547"/>
      <c r="AX45" s="545" t="s">
        <v>111</v>
      </c>
      <c r="AY45" s="546"/>
      <c r="AZ45" s="546"/>
      <c r="BA45" s="546"/>
      <c r="BB45" s="546"/>
      <c r="BC45" s="546"/>
      <c r="BD45" s="546"/>
      <c r="BE45" s="546"/>
      <c r="BF45" s="547"/>
      <c r="BG45" s="104"/>
      <c r="BH45" s="104"/>
      <c r="BI45" s="103"/>
      <c r="BJ45" s="103"/>
    </row>
    <row r="46" spans="1:75" s="89" customFormat="1" ht="21" x14ac:dyDescent="0.35">
      <c r="A46" s="584" t="s">
        <v>110</v>
      </c>
      <c r="B46" s="585"/>
      <c r="C46" s="101" t="s">
        <v>109</v>
      </c>
      <c r="D46" s="100"/>
      <c r="E46" s="100"/>
      <c r="F46" s="100"/>
      <c r="G46" s="100"/>
      <c r="H46" s="100"/>
      <c r="I46" s="100"/>
      <c r="J46" s="100"/>
      <c r="K46" s="100"/>
      <c r="L46" s="99"/>
      <c r="M46" s="98"/>
      <c r="N46" s="97" t="s">
        <v>108</v>
      </c>
      <c r="O46" s="92"/>
      <c r="P46" s="92"/>
      <c r="Q46" s="92"/>
      <c r="R46" s="92"/>
      <c r="S46" s="92"/>
      <c r="T46" s="92"/>
      <c r="U46" s="92"/>
      <c r="V46" s="97" t="s">
        <v>107</v>
      </c>
      <c r="W46" s="92"/>
      <c r="X46" s="92"/>
      <c r="Y46" s="92"/>
      <c r="Z46" s="92"/>
      <c r="AA46" s="92"/>
      <c r="AB46" s="92"/>
      <c r="AC46" s="92"/>
      <c r="AD46" s="92"/>
      <c r="AE46" s="97" t="s">
        <v>106</v>
      </c>
      <c r="AF46" s="92"/>
      <c r="AG46" s="92"/>
      <c r="AH46" s="92"/>
      <c r="AI46" s="92"/>
      <c r="AJ46" s="96" t="s">
        <v>105</v>
      </c>
      <c r="AK46" s="92"/>
      <c r="AL46" s="92"/>
      <c r="AM46" s="95" t="s">
        <v>104</v>
      </c>
      <c r="AN46" s="94"/>
      <c r="AO46" s="92"/>
      <c r="AP46" s="92"/>
      <c r="AQ46" s="92"/>
      <c r="AR46" s="94"/>
      <c r="AS46" s="92"/>
      <c r="AT46" s="92" t="s">
        <v>103</v>
      </c>
      <c r="AU46" s="92"/>
      <c r="AV46" s="93"/>
      <c r="AW46" s="91"/>
      <c r="AX46" s="91"/>
      <c r="AY46" s="91"/>
      <c r="AZ46" s="91"/>
      <c r="BA46" s="92"/>
      <c r="BB46" s="91"/>
      <c r="BC46" s="91"/>
      <c r="BD46" s="91"/>
      <c r="BE46" s="90"/>
      <c r="BF46" s="90"/>
      <c r="BG46" s="90"/>
      <c r="BH46" s="90"/>
    </row>
    <row r="47" spans="1:75" s="74" customFormat="1" ht="21" x14ac:dyDescent="0.25">
      <c r="A47" s="86" t="s">
        <v>102</v>
      </c>
      <c r="B47" s="85"/>
      <c r="C47" s="78"/>
      <c r="D47" s="85"/>
      <c r="E47" s="78"/>
      <c r="F47" s="78"/>
      <c r="G47" s="78"/>
      <c r="H47" s="78"/>
      <c r="I47" s="78"/>
      <c r="J47" s="78"/>
      <c r="K47" s="78"/>
      <c r="L47" s="78"/>
      <c r="M47" s="81"/>
      <c r="N47" s="79"/>
      <c r="O47" s="79"/>
      <c r="P47" s="79"/>
      <c r="Q47" s="78"/>
      <c r="R47" s="79"/>
      <c r="S47" s="79"/>
      <c r="T47" s="79"/>
      <c r="U47" s="78"/>
      <c r="V47" s="79"/>
      <c r="W47" s="79"/>
      <c r="X47" s="79"/>
      <c r="Y47" s="78"/>
      <c r="Z47" s="79"/>
      <c r="AA47" s="79"/>
      <c r="AB47" s="79"/>
      <c r="AC47" s="78"/>
      <c r="AD47" s="78"/>
      <c r="AE47" s="79"/>
      <c r="AF47" s="79"/>
      <c r="AG47" s="79"/>
      <c r="AH47" s="78"/>
      <c r="AI47" s="79"/>
      <c r="AJ47" s="79"/>
      <c r="AK47" s="79"/>
      <c r="AL47" s="78"/>
      <c r="AM47" s="88"/>
      <c r="AN47" s="79"/>
      <c r="AO47" s="79"/>
      <c r="AP47" s="79"/>
      <c r="AQ47" s="78"/>
      <c r="AR47" s="80"/>
      <c r="AS47" s="80"/>
      <c r="AT47" s="79"/>
      <c r="AU47" s="79"/>
      <c r="AV47" s="79"/>
      <c r="AW47" s="79"/>
      <c r="AX47" s="78"/>
      <c r="AY47" s="78"/>
      <c r="AZ47" s="78"/>
      <c r="BA47" s="78"/>
      <c r="BB47" s="78"/>
      <c r="BC47" s="78"/>
      <c r="BD47" s="87"/>
      <c r="BE47" s="77"/>
      <c r="BF47" s="76"/>
      <c r="BG47" s="76"/>
      <c r="BH47" s="76"/>
      <c r="BI47" s="75"/>
      <c r="BJ47" s="75"/>
    </row>
    <row r="48" spans="1:75" s="74" customFormat="1" ht="21" x14ac:dyDescent="0.25">
      <c r="A48" s="86" t="s">
        <v>101</v>
      </c>
      <c r="B48" s="85"/>
      <c r="C48" s="78"/>
      <c r="D48" s="85"/>
      <c r="E48" s="78"/>
      <c r="F48" s="78"/>
      <c r="G48" s="78"/>
      <c r="H48" s="78"/>
      <c r="I48" s="84" t="s">
        <v>100</v>
      </c>
      <c r="J48" s="83"/>
      <c r="K48" s="83"/>
      <c r="L48" s="82"/>
      <c r="M48" s="81"/>
      <c r="N48" s="79"/>
      <c r="O48" s="79"/>
      <c r="P48" s="79"/>
      <c r="Q48" s="78"/>
      <c r="R48" s="79"/>
      <c r="S48" s="79"/>
      <c r="T48" s="79"/>
      <c r="U48" s="78"/>
      <c r="V48" s="79"/>
      <c r="W48" s="79"/>
      <c r="X48" s="79"/>
      <c r="Y48" s="78"/>
      <c r="Z48" s="79"/>
      <c r="AA48" s="79"/>
      <c r="AB48" s="79"/>
      <c r="AC48" s="78"/>
      <c r="AD48" s="78"/>
      <c r="AE48" s="79"/>
      <c r="AF48" s="79"/>
      <c r="AG48" s="79"/>
      <c r="AH48" s="78"/>
      <c r="AI48" s="79"/>
      <c r="AJ48" s="79"/>
      <c r="AK48" s="79"/>
      <c r="AL48" s="78"/>
      <c r="AM48" s="79"/>
      <c r="AN48" s="79"/>
      <c r="AO48" s="79"/>
      <c r="AP48" s="79"/>
      <c r="AQ48" s="78"/>
      <c r="AR48" s="80"/>
      <c r="AS48" s="80"/>
      <c r="AT48" s="79"/>
      <c r="AU48" s="79"/>
      <c r="AV48" s="79"/>
      <c r="AW48" s="79"/>
      <c r="AX48" s="78"/>
      <c r="AY48" s="78"/>
      <c r="AZ48" s="542" t="s">
        <v>99</v>
      </c>
      <c r="BA48" s="543"/>
      <c r="BB48" s="543"/>
      <c r="BC48" s="543"/>
      <c r="BD48" s="544"/>
      <c r="BE48" s="77"/>
      <c r="BF48" s="76"/>
      <c r="BG48" s="76"/>
      <c r="BH48" s="76"/>
      <c r="BI48" s="75"/>
      <c r="BJ48" s="75"/>
    </row>
    <row r="49" spans="1:62" s="58" customFormat="1" ht="21" x14ac:dyDescent="0.25">
      <c r="A49" s="73" t="s">
        <v>98</v>
      </c>
      <c r="B49" s="72"/>
      <c r="C49" s="68"/>
      <c r="D49" s="72"/>
      <c r="E49" s="68"/>
      <c r="F49" s="68"/>
      <c r="G49" s="65" t="s">
        <v>97</v>
      </c>
      <c r="H49" s="68"/>
      <c r="I49" s="65" t="s">
        <v>96</v>
      </c>
      <c r="J49" s="65" t="s">
        <v>95</v>
      </c>
      <c r="K49" s="68"/>
      <c r="L49" s="68"/>
      <c r="M49" s="71"/>
      <c r="N49" s="65" t="s">
        <v>94</v>
      </c>
      <c r="O49" s="68"/>
      <c r="P49" s="65" t="s">
        <v>93</v>
      </c>
      <c r="Q49" s="68"/>
      <c r="R49" s="68"/>
      <c r="S49" s="65" t="s">
        <v>92</v>
      </c>
      <c r="T49" s="68"/>
      <c r="U49" s="68"/>
      <c r="V49" s="65" t="s">
        <v>91</v>
      </c>
      <c r="W49" s="67"/>
      <c r="X49" s="68"/>
      <c r="Y49" s="70" t="s">
        <v>90</v>
      </c>
      <c r="Z49" s="68"/>
      <c r="AA49" s="68"/>
      <c r="AB49" s="65" t="s">
        <v>89</v>
      </c>
      <c r="AC49" s="68"/>
      <c r="AD49" s="65" t="s">
        <v>88</v>
      </c>
      <c r="AE49" s="69"/>
      <c r="AF49" s="65" t="s">
        <v>87</v>
      </c>
      <c r="AG49" s="68"/>
      <c r="AH49" s="69"/>
      <c r="AI49" s="65" t="s">
        <v>86</v>
      </c>
      <c r="AJ49" s="68"/>
      <c r="AK49" s="68"/>
      <c r="AL49" s="68"/>
      <c r="AM49" s="69"/>
      <c r="AN49" s="65" t="s">
        <v>85</v>
      </c>
      <c r="AO49" s="67"/>
      <c r="AP49" s="68"/>
      <c r="AQ49" s="65" t="s">
        <v>84</v>
      </c>
      <c r="AR49" s="68"/>
      <c r="AS49" s="68"/>
      <c r="AT49" s="65" t="s">
        <v>83</v>
      </c>
      <c r="AU49" s="69"/>
      <c r="AV49" s="68"/>
      <c r="AW49" s="67"/>
      <c r="AX49" s="67"/>
      <c r="AY49" s="65" t="s">
        <v>82</v>
      </c>
      <c r="AZ49" s="66"/>
      <c r="BA49" s="65" t="s">
        <v>81</v>
      </c>
      <c r="BB49" s="64"/>
      <c r="BC49" s="63" t="s">
        <v>80</v>
      </c>
      <c r="BD49" s="62"/>
      <c r="BE49" s="61"/>
      <c r="BF49" s="60"/>
      <c r="BG49" s="60"/>
      <c r="BH49" s="60"/>
      <c r="BI49" s="59"/>
      <c r="BJ49" s="59"/>
    </row>
    <row r="50" spans="1:62" x14ac:dyDescent="0.25">
      <c r="D50" s="53"/>
      <c r="E50" s="53"/>
      <c r="F50" s="53"/>
      <c r="G50" s="53"/>
      <c r="H50" s="53"/>
      <c r="I50" s="53"/>
      <c r="J50" s="53"/>
      <c r="K50" s="53"/>
      <c r="L50" s="53"/>
      <c r="M50" s="53"/>
      <c r="N50" s="53"/>
      <c r="O50" s="53"/>
      <c r="P50" s="53"/>
    </row>
    <row r="51" spans="1:62" x14ac:dyDescent="0.25">
      <c r="D51" s="53"/>
      <c r="E51" s="53"/>
      <c r="F51" s="53"/>
      <c r="G51" s="53"/>
      <c r="H51" s="53"/>
      <c r="I51" s="53"/>
      <c r="J51" s="53"/>
      <c r="K51" s="53"/>
      <c r="L51" s="53"/>
      <c r="M51" s="53"/>
      <c r="N51" s="53"/>
      <c r="O51" s="53"/>
      <c r="P51" s="53"/>
    </row>
    <row r="52" spans="1:62" x14ac:dyDescent="0.25">
      <c r="D52" s="53"/>
      <c r="E52" s="53"/>
      <c r="F52" s="53"/>
      <c r="G52" s="53"/>
      <c r="H52" s="53"/>
      <c r="I52" s="53"/>
      <c r="J52" s="53"/>
      <c r="K52" s="53"/>
      <c r="L52" s="53"/>
      <c r="M52" s="53"/>
      <c r="N52" s="53"/>
      <c r="O52" s="53"/>
      <c r="P52" s="53"/>
    </row>
    <row r="53" spans="1:62" x14ac:dyDescent="0.25">
      <c r="D53" s="53"/>
      <c r="E53" s="53"/>
      <c r="F53" s="53"/>
      <c r="G53" s="53"/>
      <c r="H53" s="53"/>
      <c r="I53" s="53"/>
      <c r="J53" s="53"/>
      <c r="K53" s="53"/>
      <c r="L53" s="53"/>
      <c r="M53" s="53"/>
      <c r="N53" s="53"/>
      <c r="O53" s="53"/>
      <c r="P53" s="53"/>
    </row>
    <row r="54" spans="1:62" x14ac:dyDescent="0.25">
      <c r="D54" s="53"/>
      <c r="E54" s="53"/>
      <c r="F54" s="53"/>
      <c r="G54" s="53"/>
      <c r="H54" s="53"/>
      <c r="I54" s="53"/>
      <c r="J54" s="53"/>
      <c r="K54" s="53"/>
      <c r="L54" s="53"/>
      <c r="M54" s="53"/>
      <c r="N54" s="53"/>
      <c r="O54" s="53"/>
      <c r="P54" s="53"/>
    </row>
    <row r="55" spans="1:62" x14ac:dyDescent="0.25">
      <c r="D55" s="53"/>
      <c r="E55" s="53"/>
      <c r="F55" s="53"/>
      <c r="G55" s="53"/>
      <c r="H55" s="53"/>
      <c r="I55" s="53"/>
      <c r="J55" s="53"/>
      <c r="K55" s="53"/>
      <c r="L55" s="53"/>
      <c r="M55" s="53"/>
      <c r="N55" s="53"/>
      <c r="O55" s="53"/>
      <c r="P55" s="53"/>
    </row>
    <row r="56" spans="1:62" x14ac:dyDescent="0.25">
      <c r="D56" s="53"/>
      <c r="E56" s="53"/>
      <c r="F56" s="53"/>
      <c r="G56" s="53"/>
      <c r="H56" s="53"/>
      <c r="I56" s="53"/>
      <c r="J56" s="53"/>
      <c r="K56" s="53"/>
      <c r="L56" s="53"/>
      <c r="M56" s="53"/>
      <c r="N56" s="53"/>
      <c r="O56" s="53"/>
      <c r="P56" s="53"/>
    </row>
    <row r="57" spans="1:62" x14ac:dyDescent="0.25">
      <c r="D57" s="53"/>
      <c r="E57" s="53"/>
      <c r="F57" s="53"/>
      <c r="G57" s="53"/>
      <c r="H57" s="53"/>
      <c r="I57" s="53"/>
      <c r="J57" s="53"/>
      <c r="K57" s="53"/>
      <c r="L57" s="53"/>
      <c r="M57" s="53"/>
      <c r="N57" s="53"/>
      <c r="O57" s="53"/>
      <c r="P57" s="53"/>
    </row>
    <row r="58" spans="1:62" x14ac:dyDescent="0.25">
      <c r="D58" s="53"/>
      <c r="E58" s="53"/>
      <c r="F58" s="53"/>
      <c r="G58" s="53"/>
      <c r="H58" s="53"/>
      <c r="I58" s="53"/>
      <c r="J58" s="53"/>
      <c r="K58" s="53"/>
      <c r="L58" s="53"/>
      <c r="M58" s="53"/>
      <c r="N58" s="53"/>
      <c r="O58" s="53"/>
      <c r="P58" s="53"/>
    </row>
    <row r="59" spans="1:62" x14ac:dyDescent="0.25">
      <c r="D59" s="53"/>
      <c r="E59" s="53"/>
      <c r="F59" s="53"/>
      <c r="G59" s="53"/>
      <c r="H59" s="53"/>
      <c r="I59" s="53"/>
      <c r="J59" s="53"/>
      <c r="K59" s="53"/>
      <c r="L59" s="53"/>
      <c r="M59" s="53"/>
      <c r="N59" s="53"/>
      <c r="O59" s="53"/>
      <c r="P59" s="53"/>
    </row>
    <row r="60" spans="1:62" x14ac:dyDescent="0.25">
      <c r="D60" s="53"/>
      <c r="E60" s="53"/>
      <c r="F60" s="53"/>
      <c r="G60" s="53"/>
      <c r="H60" s="53"/>
      <c r="I60" s="53"/>
      <c r="J60" s="53"/>
      <c r="K60" s="53"/>
      <c r="L60" s="53"/>
      <c r="M60" s="53"/>
      <c r="N60" s="53"/>
      <c r="O60" s="53"/>
      <c r="P60" s="53"/>
    </row>
    <row r="61" spans="1:62" x14ac:dyDescent="0.25">
      <c r="D61" s="53"/>
      <c r="E61" s="53"/>
      <c r="F61" s="53"/>
      <c r="G61" s="53"/>
      <c r="H61" s="53"/>
      <c r="I61" s="53"/>
      <c r="J61" s="53"/>
      <c r="K61" s="53"/>
      <c r="L61" s="53"/>
      <c r="M61" s="53"/>
      <c r="N61" s="53"/>
      <c r="O61" s="53"/>
      <c r="P61" s="53"/>
    </row>
    <row r="62" spans="1:62" x14ac:dyDescent="0.25">
      <c r="D62" s="53"/>
      <c r="E62" s="53"/>
      <c r="F62" s="53"/>
      <c r="G62" s="53"/>
      <c r="H62" s="53"/>
      <c r="I62" s="53"/>
      <c r="J62" s="53"/>
      <c r="K62" s="53"/>
      <c r="L62" s="53"/>
      <c r="M62" s="53"/>
      <c r="N62" s="53"/>
      <c r="O62" s="53"/>
      <c r="P62" s="53"/>
    </row>
    <row r="63" spans="1:62" x14ac:dyDescent="0.25">
      <c r="D63" s="53"/>
      <c r="E63" s="53"/>
      <c r="F63" s="53"/>
      <c r="G63" s="53"/>
      <c r="H63" s="53"/>
      <c r="I63" s="53"/>
      <c r="J63" s="53"/>
      <c r="K63" s="53"/>
      <c r="L63" s="53"/>
      <c r="M63" s="53"/>
      <c r="N63" s="53"/>
      <c r="O63" s="53"/>
      <c r="P63" s="53"/>
    </row>
    <row r="64" spans="1:62" x14ac:dyDescent="0.25">
      <c r="D64" s="53"/>
      <c r="E64" s="53"/>
      <c r="F64" s="53"/>
      <c r="G64" s="53"/>
      <c r="H64" s="53"/>
      <c r="I64" s="53"/>
      <c r="J64" s="53"/>
      <c r="K64" s="53"/>
      <c r="L64" s="53"/>
      <c r="M64" s="53"/>
      <c r="N64" s="53"/>
      <c r="O64" s="53"/>
      <c r="P64" s="53"/>
    </row>
    <row r="65" spans="4:16" x14ac:dyDescent="0.25">
      <c r="D65" s="53"/>
      <c r="E65" s="53"/>
      <c r="F65" s="53"/>
      <c r="G65" s="53"/>
      <c r="H65" s="53"/>
      <c r="I65" s="53"/>
      <c r="J65" s="53"/>
      <c r="K65" s="53"/>
      <c r="L65" s="53"/>
      <c r="M65" s="53"/>
      <c r="N65" s="53"/>
      <c r="O65" s="53"/>
      <c r="P65" s="53"/>
    </row>
    <row r="66" spans="4:16" x14ac:dyDescent="0.25">
      <c r="D66" s="53"/>
      <c r="E66" s="53"/>
      <c r="F66" s="53"/>
      <c r="G66" s="53"/>
      <c r="H66" s="53"/>
      <c r="I66" s="53"/>
      <c r="J66" s="53"/>
      <c r="K66" s="53"/>
      <c r="L66" s="53"/>
      <c r="M66" s="53"/>
      <c r="N66" s="53"/>
      <c r="O66" s="53"/>
      <c r="P66" s="53"/>
    </row>
    <row r="67" spans="4:16" x14ac:dyDescent="0.25">
      <c r="D67" s="53"/>
      <c r="E67" s="53"/>
      <c r="F67" s="53"/>
      <c r="G67" s="53"/>
      <c r="H67" s="53"/>
      <c r="I67" s="53"/>
      <c r="J67" s="53"/>
      <c r="K67" s="53"/>
      <c r="L67" s="53"/>
      <c r="M67" s="53"/>
      <c r="N67" s="53"/>
      <c r="O67" s="53"/>
      <c r="P67" s="53"/>
    </row>
    <row r="68" spans="4:16" x14ac:dyDescent="0.25">
      <c r="D68" s="53"/>
      <c r="E68" s="53"/>
      <c r="F68" s="53"/>
      <c r="G68" s="53"/>
      <c r="H68" s="53"/>
      <c r="I68" s="53"/>
      <c r="J68" s="53"/>
      <c r="K68" s="53"/>
      <c r="L68" s="53"/>
      <c r="M68" s="53"/>
      <c r="N68" s="53"/>
      <c r="O68" s="53"/>
      <c r="P68" s="53"/>
    </row>
    <row r="69" spans="4:16" x14ac:dyDescent="0.25">
      <c r="D69" s="53"/>
      <c r="E69" s="53"/>
      <c r="F69" s="53"/>
      <c r="G69" s="53"/>
      <c r="H69" s="53"/>
      <c r="I69" s="53"/>
      <c r="J69" s="53"/>
      <c r="K69" s="53"/>
      <c r="L69" s="53"/>
      <c r="M69" s="53"/>
      <c r="N69" s="53"/>
      <c r="O69" s="53"/>
      <c r="P69" s="53"/>
    </row>
    <row r="70" spans="4:16" x14ac:dyDescent="0.25">
      <c r="D70" s="53"/>
      <c r="E70" s="53"/>
      <c r="F70" s="53"/>
      <c r="G70" s="53"/>
      <c r="H70" s="53"/>
      <c r="I70" s="53"/>
      <c r="J70" s="53"/>
      <c r="K70" s="53"/>
      <c r="L70" s="53"/>
      <c r="M70" s="53"/>
      <c r="N70" s="53"/>
      <c r="O70" s="53"/>
      <c r="P70" s="53"/>
    </row>
    <row r="71" spans="4:16" x14ac:dyDescent="0.25">
      <c r="D71" s="53"/>
      <c r="E71" s="53"/>
      <c r="F71" s="53"/>
      <c r="G71" s="53"/>
      <c r="H71" s="53"/>
      <c r="I71" s="53"/>
      <c r="J71" s="53"/>
      <c r="K71" s="53"/>
      <c r="L71" s="53"/>
      <c r="M71" s="53"/>
      <c r="N71" s="53"/>
      <c r="O71" s="53"/>
      <c r="P71" s="53"/>
    </row>
    <row r="72" spans="4:16" x14ac:dyDescent="0.25">
      <c r="D72" s="53"/>
      <c r="E72" s="53"/>
      <c r="F72" s="53"/>
      <c r="G72" s="53"/>
      <c r="H72" s="53"/>
      <c r="I72" s="53"/>
      <c r="J72" s="53"/>
      <c r="K72" s="53"/>
      <c r="L72" s="53"/>
      <c r="M72" s="53"/>
      <c r="N72" s="53"/>
      <c r="O72" s="53"/>
      <c r="P72" s="53"/>
    </row>
    <row r="73" spans="4:16" x14ac:dyDescent="0.25">
      <c r="D73" s="53"/>
      <c r="E73" s="53"/>
      <c r="F73" s="53"/>
      <c r="G73" s="53"/>
      <c r="H73" s="53"/>
      <c r="I73" s="53"/>
      <c r="J73" s="53"/>
      <c r="K73" s="53"/>
      <c r="L73" s="53"/>
      <c r="M73" s="53"/>
      <c r="N73" s="53"/>
      <c r="O73" s="53"/>
      <c r="P73" s="53"/>
    </row>
    <row r="74" spans="4:16" x14ac:dyDescent="0.25">
      <c r="D74" s="53"/>
      <c r="E74" s="53"/>
      <c r="F74" s="53"/>
      <c r="G74" s="53"/>
      <c r="H74" s="53"/>
      <c r="I74" s="53"/>
      <c r="J74" s="53"/>
      <c r="K74" s="53"/>
      <c r="L74" s="53"/>
      <c r="M74" s="53"/>
      <c r="N74" s="53"/>
      <c r="O74" s="53"/>
      <c r="P74" s="53"/>
    </row>
    <row r="75" spans="4:16" x14ac:dyDescent="0.25">
      <c r="D75" s="53"/>
      <c r="E75" s="53"/>
      <c r="F75" s="53"/>
      <c r="G75" s="53"/>
      <c r="H75" s="53"/>
      <c r="I75" s="53"/>
      <c r="J75" s="53"/>
      <c r="K75" s="53"/>
      <c r="L75" s="53"/>
      <c r="M75" s="53"/>
      <c r="N75" s="53"/>
      <c r="O75" s="53"/>
      <c r="P75" s="53"/>
    </row>
    <row r="76" spans="4:16" x14ac:dyDescent="0.25">
      <c r="D76" s="53"/>
      <c r="E76" s="53"/>
      <c r="F76" s="53"/>
      <c r="G76" s="53"/>
      <c r="H76" s="53"/>
      <c r="I76" s="53"/>
      <c r="J76" s="53"/>
      <c r="K76" s="53"/>
      <c r="L76" s="53"/>
      <c r="M76" s="53"/>
      <c r="N76" s="53"/>
      <c r="O76" s="53"/>
      <c r="P76" s="53"/>
    </row>
    <row r="77" spans="4:16" x14ac:dyDescent="0.25">
      <c r="D77" s="53"/>
      <c r="E77" s="53"/>
      <c r="F77" s="53"/>
      <c r="G77" s="53"/>
      <c r="H77" s="53"/>
      <c r="I77" s="53"/>
      <c r="J77" s="53"/>
      <c r="K77" s="53"/>
      <c r="L77" s="53"/>
      <c r="M77" s="53"/>
      <c r="N77" s="53"/>
      <c r="O77" s="53"/>
      <c r="P77" s="53"/>
    </row>
    <row r="78" spans="4:16" x14ac:dyDescent="0.25">
      <c r="D78" s="53"/>
      <c r="E78" s="53"/>
      <c r="F78" s="53"/>
      <c r="G78" s="53"/>
      <c r="H78" s="53"/>
      <c r="I78" s="53"/>
      <c r="J78" s="53"/>
      <c r="K78" s="53"/>
      <c r="L78" s="53"/>
      <c r="M78" s="53"/>
      <c r="N78" s="53"/>
      <c r="O78" s="53"/>
      <c r="P78" s="53"/>
    </row>
    <row r="79" spans="4:16" x14ac:dyDescent="0.25">
      <c r="D79" s="53"/>
      <c r="E79" s="53"/>
      <c r="F79" s="53"/>
      <c r="G79" s="53"/>
      <c r="H79" s="53"/>
      <c r="I79" s="53"/>
      <c r="J79" s="53"/>
      <c r="K79" s="53"/>
      <c r="L79" s="53"/>
      <c r="M79" s="53"/>
      <c r="N79" s="53"/>
      <c r="O79" s="53"/>
      <c r="P79" s="53"/>
    </row>
    <row r="80" spans="4:16" x14ac:dyDescent="0.25">
      <c r="D80" s="53"/>
      <c r="E80" s="53"/>
      <c r="F80" s="53"/>
      <c r="G80" s="53"/>
      <c r="H80" s="53"/>
      <c r="I80" s="53"/>
      <c r="J80" s="53"/>
      <c r="K80" s="53"/>
      <c r="L80" s="53"/>
      <c r="M80" s="53"/>
      <c r="N80" s="53"/>
      <c r="O80" s="53"/>
      <c r="P80" s="53"/>
    </row>
    <row r="81" spans="4:16" x14ac:dyDescent="0.25">
      <c r="D81" s="53"/>
      <c r="E81" s="53"/>
      <c r="F81" s="53"/>
      <c r="G81" s="53"/>
      <c r="H81" s="53"/>
      <c r="I81" s="53"/>
      <c r="J81" s="53"/>
      <c r="K81" s="53"/>
      <c r="L81" s="53"/>
      <c r="M81" s="53"/>
      <c r="N81" s="53"/>
      <c r="O81" s="53"/>
      <c r="P81" s="53"/>
    </row>
    <row r="82" spans="4:16" x14ac:dyDescent="0.25">
      <c r="D82" s="53"/>
      <c r="E82" s="53"/>
      <c r="F82" s="53"/>
      <c r="G82" s="53"/>
      <c r="H82" s="53"/>
      <c r="I82" s="53"/>
      <c r="J82" s="53"/>
      <c r="K82" s="53"/>
      <c r="L82" s="53"/>
      <c r="M82" s="53"/>
      <c r="N82" s="53"/>
      <c r="O82" s="53"/>
      <c r="P82" s="53"/>
    </row>
    <row r="83" spans="4:16" x14ac:dyDescent="0.25">
      <c r="D83" s="53"/>
      <c r="E83" s="53"/>
      <c r="F83" s="53"/>
      <c r="G83" s="53"/>
      <c r="H83" s="53"/>
      <c r="I83" s="53"/>
      <c r="J83" s="53"/>
      <c r="K83" s="53"/>
      <c r="L83" s="53"/>
      <c r="M83" s="53"/>
      <c r="N83" s="53"/>
      <c r="O83" s="53"/>
      <c r="P83" s="53"/>
    </row>
    <row r="84" spans="4:16" x14ac:dyDescent="0.25">
      <c r="D84" s="53"/>
      <c r="E84" s="53"/>
      <c r="F84" s="53"/>
      <c r="G84" s="53"/>
      <c r="H84" s="53"/>
      <c r="I84" s="53"/>
      <c r="J84" s="53"/>
      <c r="K84" s="53"/>
      <c r="L84" s="53"/>
      <c r="M84" s="53"/>
      <c r="N84" s="53"/>
      <c r="O84" s="53"/>
      <c r="P84" s="53"/>
    </row>
    <row r="85" spans="4:16" x14ac:dyDescent="0.25">
      <c r="D85" s="53"/>
      <c r="E85" s="53"/>
      <c r="F85" s="53"/>
      <c r="G85" s="53"/>
      <c r="H85" s="53"/>
      <c r="I85" s="53"/>
      <c r="J85" s="53"/>
      <c r="K85" s="53"/>
      <c r="L85" s="53"/>
      <c r="M85" s="53"/>
      <c r="N85" s="53"/>
      <c r="O85" s="53"/>
      <c r="P85" s="53"/>
    </row>
    <row r="86" spans="4:16" x14ac:dyDescent="0.25">
      <c r="D86" s="53"/>
      <c r="E86" s="53"/>
      <c r="F86" s="53"/>
      <c r="G86" s="53"/>
      <c r="H86" s="53"/>
      <c r="I86" s="53"/>
      <c r="J86" s="53"/>
      <c r="K86" s="53"/>
      <c r="L86" s="53"/>
      <c r="M86" s="53"/>
      <c r="N86" s="53"/>
      <c r="O86" s="53"/>
      <c r="P86" s="53"/>
    </row>
    <row r="87" spans="4:16" x14ac:dyDescent="0.25">
      <c r="D87" s="53"/>
      <c r="E87" s="53"/>
      <c r="F87" s="53"/>
      <c r="G87" s="53"/>
      <c r="H87" s="53"/>
      <c r="I87" s="53"/>
      <c r="J87" s="53"/>
      <c r="K87" s="53"/>
      <c r="L87" s="53"/>
      <c r="M87" s="53"/>
      <c r="N87" s="53"/>
      <c r="O87" s="53"/>
      <c r="P87" s="53"/>
    </row>
    <row r="88" spans="4:16" x14ac:dyDescent="0.25">
      <c r="D88" s="53"/>
      <c r="E88" s="53"/>
      <c r="F88" s="53"/>
      <c r="G88" s="53"/>
      <c r="H88" s="53"/>
      <c r="I88" s="53"/>
      <c r="J88" s="53"/>
      <c r="K88" s="53"/>
      <c r="L88" s="53"/>
      <c r="M88" s="53"/>
      <c r="N88" s="53"/>
      <c r="O88" s="53"/>
      <c r="P88" s="53"/>
    </row>
    <row r="89" spans="4:16" x14ac:dyDescent="0.25">
      <c r="D89" s="53"/>
      <c r="E89" s="53"/>
      <c r="F89" s="53"/>
      <c r="G89" s="53"/>
      <c r="H89" s="53"/>
      <c r="I89" s="53"/>
      <c r="J89" s="53"/>
      <c r="K89" s="53"/>
      <c r="L89" s="53"/>
      <c r="M89" s="53"/>
      <c r="N89" s="53"/>
      <c r="O89" s="53"/>
      <c r="P89" s="53"/>
    </row>
    <row r="90" spans="4:16" x14ac:dyDescent="0.25">
      <c r="D90" s="53"/>
      <c r="E90" s="53"/>
      <c r="F90" s="53"/>
      <c r="G90" s="53"/>
      <c r="H90" s="53"/>
      <c r="I90" s="53"/>
      <c r="J90" s="53"/>
      <c r="K90" s="53"/>
      <c r="L90" s="53"/>
      <c r="M90" s="53"/>
      <c r="N90" s="53"/>
      <c r="O90" s="53"/>
      <c r="P90" s="53"/>
    </row>
    <row r="91" spans="4:16" x14ac:dyDescent="0.25">
      <c r="D91" s="53"/>
      <c r="E91" s="53"/>
      <c r="F91" s="53"/>
      <c r="G91" s="53"/>
      <c r="H91" s="53"/>
      <c r="I91" s="53"/>
      <c r="J91" s="53"/>
      <c r="K91" s="53"/>
      <c r="L91" s="53"/>
      <c r="M91" s="53"/>
      <c r="N91" s="53"/>
      <c r="O91" s="53"/>
      <c r="P91" s="53"/>
    </row>
    <row r="92" spans="4:16" x14ac:dyDescent="0.25">
      <c r="D92" s="53"/>
      <c r="E92" s="53"/>
      <c r="F92" s="53"/>
      <c r="G92" s="53"/>
      <c r="H92" s="53"/>
      <c r="I92" s="53"/>
      <c r="J92" s="53"/>
      <c r="K92" s="53"/>
      <c r="L92" s="53"/>
      <c r="M92" s="53"/>
      <c r="N92" s="53"/>
      <c r="O92" s="53"/>
      <c r="P92" s="53"/>
    </row>
    <row r="93" spans="4:16" x14ac:dyDescent="0.25">
      <c r="D93" s="53"/>
      <c r="E93" s="53"/>
      <c r="F93" s="53"/>
      <c r="G93" s="53"/>
      <c r="H93" s="53"/>
      <c r="I93" s="53"/>
      <c r="J93" s="53"/>
      <c r="K93" s="53"/>
      <c r="L93" s="53"/>
      <c r="M93" s="53"/>
      <c r="N93" s="53"/>
      <c r="O93" s="53"/>
      <c r="P93" s="53"/>
    </row>
    <row r="94" spans="4:16" x14ac:dyDescent="0.25">
      <c r="D94" s="53"/>
      <c r="E94" s="53"/>
      <c r="F94" s="53"/>
      <c r="G94" s="53"/>
      <c r="H94" s="53"/>
      <c r="I94" s="53"/>
      <c r="J94" s="53"/>
      <c r="K94" s="53"/>
      <c r="L94" s="53"/>
      <c r="M94" s="53"/>
      <c r="N94" s="53"/>
      <c r="O94" s="53"/>
      <c r="P94" s="53"/>
    </row>
    <row r="95" spans="4:16" x14ac:dyDescent="0.25">
      <c r="D95" s="53"/>
      <c r="E95" s="53"/>
      <c r="F95" s="53"/>
      <c r="G95" s="53"/>
      <c r="H95" s="53"/>
      <c r="I95" s="53"/>
      <c r="J95" s="53"/>
      <c r="K95" s="53"/>
      <c r="L95" s="53"/>
      <c r="M95" s="53"/>
      <c r="N95" s="53"/>
      <c r="O95" s="53"/>
      <c r="P95" s="53"/>
    </row>
    <row r="96" spans="4:16" x14ac:dyDescent="0.25">
      <c r="D96" s="53"/>
      <c r="E96" s="53"/>
      <c r="F96" s="53"/>
      <c r="G96" s="53"/>
      <c r="H96" s="53"/>
      <c r="I96" s="53"/>
      <c r="J96" s="53"/>
      <c r="K96" s="53"/>
      <c r="L96" s="53"/>
      <c r="M96" s="53"/>
      <c r="N96" s="53"/>
      <c r="O96" s="53"/>
      <c r="P96" s="53"/>
    </row>
    <row r="97" spans="4:16" x14ac:dyDescent="0.25">
      <c r="D97" s="53"/>
      <c r="E97" s="53"/>
      <c r="F97" s="53"/>
      <c r="G97" s="53"/>
      <c r="H97" s="53"/>
      <c r="I97" s="53"/>
      <c r="J97" s="53"/>
      <c r="K97" s="53"/>
      <c r="L97" s="53"/>
      <c r="M97" s="53"/>
      <c r="N97" s="53"/>
      <c r="O97" s="53"/>
      <c r="P97" s="53"/>
    </row>
    <row r="98" spans="4:16" x14ac:dyDescent="0.25">
      <c r="D98" s="53"/>
      <c r="E98" s="53"/>
      <c r="F98" s="53"/>
      <c r="G98" s="53"/>
      <c r="H98" s="53"/>
      <c r="I98" s="53"/>
      <c r="J98" s="53"/>
      <c r="K98" s="53"/>
      <c r="L98" s="53"/>
      <c r="M98" s="53"/>
      <c r="N98" s="53"/>
      <c r="O98" s="53"/>
      <c r="P98" s="53"/>
    </row>
    <row r="99" spans="4:16" x14ac:dyDescent="0.25">
      <c r="D99" s="53"/>
      <c r="E99" s="53"/>
      <c r="F99" s="53"/>
      <c r="G99" s="53"/>
      <c r="H99" s="53"/>
      <c r="I99" s="53"/>
      <c r="J99" s="53"/>
      <c r="K99" s="53"/>
      <c r="L99" s="53"/>
      <c r="M99" s="53"/>
      <c r="N99" s="53"/>
      <c r="O99" s="53"/>
      <c r="P99" s="53"/>
    </row>
    <row r="100" spans="4:16" x14ac:dyDescent="0.25">
      <c r="D100" s="53"/>
      <c r="E100" s="53"/>
      <c r="F100" s="53"/>
      <c r="G100" s="53"/>
      <c r="H100" s="53"/>
      <c r="I100" s="53"/>
      <c r="J100" s="53"/>
      <c r="K100" s="53"/>
      <c r="L100" s="53"/>
      <c r="M100" s="53"/>
      <c r="N100" s="53"/>
      <c r="O100" s="53"/>
      <c r="P100" s="53"/>
    </row>
    <row r="101" spans="4:16" x14ac:dyDescent="0.25">
      <c r="D101" s="53"/>
      <c r="E101" s="53"/>
      <c r="F101" s="53"/>
      <c r="G101" s="53"/>
      <c r="H101" s="53"/>
      <c r="I101" s="53"/>
      <c r="J101" s="53"/>
      <c r="K101" s="53"/>
      <c r="L101" s="53"/>
      <c r="M101" s="53"/>
      <c r="N101" s="53"/>
      <c r="O101" s="53"/>
      <c r="P101" s="53"/>
    </row>
    <row r="102" spans="4:16" x14ac:dyDescent="0.25">
      <c r="D102" s="53"/>
      <c r="E102" s="53"/>
      <c r="F102" s="53"/>
      <c r="G102" s="53"/>
      <c r="H102" s="53"/>
      <c r="I102" s="53"/>
      <c r="J102" s="53"/>
      <c r="K102" s="53"/>
      <c r="L102" s="53"/>
      <c r="M102" s="53"/>
      <c r="N102" s="53"/>
      <c r="O102" s="53"/>
      <c r="P102" s="53"/>
    </row>
    <row r="103" spans="4:16" x14ac:dyDescent="0.25">
      <c r="D103" s="53"/>
      <c r="E103" s="53"/>
      <c r="F103" s="53"/>
      <c r="G103" s="53"/>
      <c r="H103" s="53"/>
      <c r="I103" s="53"/>
      <c r="J103" s="53"/>
      <c r="K103" s="53"/>
      <c r="L103" s="53"/>
      <c r="M103" s="53"/>
      <c r="N103" s="53"/>
      <c r="O103" s="53"/>
      <c r="P103" s="53"/>
    </row>
    <row r="104" spans="4:16" x14ac:dyDescent="0.25">
      <c r="D104" s="53"/>
      <c r="E104" s="53"/>
      <c r="F104" s="53"/>
      <c r="G104" s="53"/>
      <c r="H104" s="53"/>
      <c r="I104" s="53"/>
      <c r="J104" s="53"/>
      <c r="K104" s="53"/>
      <c r="L104" s="53"/>
      <c r="M104" s="53"/>
      <c r="N104" s="53"/>
      <c r="O104" s="53"/>
      <c r="P104" s="53"/>
    </row>
    <row r="105" spans="4:16" x14ac:dyDescent="0.25">
      <c r="D105" s="53"/>
      <c r="E105" s="53"/>
      <c r="F105" s="53"/>
      <c r="G105" s="53"/>
      <c r="H105" s="53"/>
      <c r="I105" s="53"/>
      <c r="J105" s="53"/>
      <c r="K105" s="53"/>
      <c r="L105" s="53"/>
      <c r="M105" s="53"/>
      <c r="N105" s="53"/>
      <c r="O105" s="53"/>
      <c r="P105" s="53"/>
    </row>
    <row r="106" spans="4:16" x14ac:dyDescent="0.25">
      <c r="D106" s="53"/>
      <c r="E106" s="53"/>
      <c r="F106" s="53"/>
      <c r="G106" s="53"/>
      <c r="H106" s="53"/>
      <c r="I106" s="53"/>
      <c r="J106" s="53"/>
      <c r="K106" s="53"/>
      <c r="L106" s="53"/>
      <c r="M106" s="53"/>
      <c r="N106" s="53"/>
      <c r="O106" s="53"/>
      <c r="P106" s="53"/>
    </row>
    <row r="107" spans="4:16" x14ac:dyDescent="0.25">
      <c r="D107" s="53"/>
      <c r="E107" s="53"/>
      <c r="F107" s="53"/>
      <c r="G107" s="53"/>
      <c r="H107" s="53"/>
      <c r="I107" s="53"/>
      <c r="J107" s="53"/>
      <c r="K107" s="53"/>
      <c r="L107" s="53"/>
      <c r="M107" s="53"/>
      <c r="N107" s="53"/>
      <c r="O107" s="53"/>
      <c r="P107" s="53"/>
    </row>
    <row r="108" spans="4:16" x14ac:dyDescent="0.25">
      <c r="D108" s="53"/>
      <c r="E108" s="53"/>
      <c r="F108" s="53"/>
      <c r="G108" s="53"/>
      <c r="H108" s="53"/>
      <c r="I108" s="53"/>
      <c r="J108" s="53"/>
      <c r="K108" s="53"/>
      <c r="L108" s="53"/>
      <c r="M108" s="53"/>
      <c r="N108" s="53"/>
      <c r="O108" s="53"/>
      <c r="P108" s="53"/>
    </row>
    <row r="109" spans="4:16" x14ac:dyDescent="0.25">
      <c r="D109" s="53"/>
      <c r="E109" s="53"/>
      <c r="F109" s="53"/>
      <c r="G109" s="53"/>
      <c r="H109" s="53"/>
      <c r="I109" s="53"/>
      <c r="J109" s="53"/>
      <c r="K109" s="53"/>
      <c r="L109" s="53"/>
      <c r="M109" s="53"/>
      <c r="N109" s="53"/>
      <c r="O109" s="53"/>
      <c r="P109" s="53"/>
    </row>
    <row r="110" spans="4:16" x14ac:dyDescent="0.25">
      <c r="D110" s="53"/>
      <c r="E110" s="53"/>
      <c r="F110" s="53"/>
      <c r="G110" s="53"/>
      <c r="H110" s="53"/>
      <c r="I110" s="53"/>
      <c r="J110" s="53"/>
      <c r="K110" s="53"/>
      <c r="L110" s="53"/>
      <c r="M110" s="53"/>
      <c r="N110" s="53"/>
      <c r="O110" s="53"/>
      <c r="P110" s="53"/>
    </row>
    <row r="111" spans="4:16" x14ac:dyDescent="0.25">
      <c r="D111" s="53"/>
      <c r="E111" s="53"/>
      <c r="F111" s="53"/>
      <c r="G111" s="53"/>
      <c r="H111" s="53"/>
      <c r="I111" s="53"/>
      <c r="J111" s="53"/>
      <c r="K111" s="53"/>
      <c r="L111" s="53"/>
      <c r="M111" s="53"/>
      <c r="N111" s="53"/>
      <c r="O111" s="53"/>
      <c r="P111" s="53"/>
    </row>
    <row r="112" spans="4:16" x14ac:dyDescent="0.25">
      <c r="D112" s="53"/>
      <c r="E112" s="53"/>
      <c r="F112" s="53"/>
      <c r="G112" s="53"/>
      <c r="H112" s="53"/>
      <c r="I112" s="53"/>
      <c r="J112" s="53"/>
      <c r="K112" s="53"/>
      <c r="L112" s="53"/>
      <c r="M112" s="53"/>
      <c r="N112" s="53"/>
      <c r="O112" s="53"/>
      <c r="P112" s="53"/>
    </row>
    <row r="113" spans="4:16" x14ac:dyDescent="0.25">
      <c r="D113" s="53"/>
      <c r="E113" s="53"/>
      <c r="F113" s="53"/>
      <c r="G113" s="53"/>
      <c r="H113" s="53"/>
      <c r="I113" s="53"/>
      <c r="J113" s="53"/>
      <c r="K113" s="53"/>
      <c r="L113" s="53"/>
      <c r="M113" s="53"/>
      <c r="N113" s="53"/>
      <c r="O113" s="53"/>
      <c r="P113" s="53"/>
    </row>
    <row r="114" spans="4:16" x14ac:dyDescent="0.25">
      <c r="D114" s="53"/>
      <c r="E114" s="53"/>
      <c r="F114" s="53"/>
      <c r="G114" s="53"/>
      <c r="H114" s="53"/>
      <c r="I114" s="53"/>
      <c r="J114" s="53"/>
      <c r="K114" s="53"/>
      <c r="L114" s="53"/>
      <c r="M114" s="53"/>
      <c r="N114" s="53"/>
      <c r="O114" s="53"/>
      <c r="P114" s="53"/>
    </row>
    <row r="115" spans="4:16" x14ac:dyDescent="0.25">
      <c r="D115" s="53"/>
      <c r="E115" s="53"/>
      <c r="F115" s="53"/>
      <c r="G115" s="53"/>
      <c r="H115" s="53"/>
      <c r="I115" s="53"/>
      <c r="J115" s="53"/>
      <c r="K115" s="53"/>
      <c r="L115" s="53"/>
      <c r="M115" s="53"/>
      <c r="N115" s="53"/>
      <c r="O115" s="53"/>
      <c r="P115" s="53"/>
    </row>
    <row r="116" spans="4:16" x14ac:dyDescent="0.25">
      <c r="D116" s="53"/>
      <c r="E116" s="53"/>
      <c r="F116" s="53"/>
      <c r="G116" s="53"/>
      <c r="H116" s="53"/>
      <c r="I116" s="53"/>
      <c r="J116" s="53"/>
      <c r="K116" s="53"/>
      <c r="L116" s="53"/>
      <c r="M116" s="53"/>
      <c r="N116" s="53"/>
      <c r="O116" s="53"/>
      <c r="P116" s="53"/>
    </row>
    <row r="117" spans="4:16" x14ac:dyDescent="0.25">
      <c r="D117" s="53"/>
      <c r="E117" s="53"/>
      <c r="F117" s="53"/>
      <c r="G117" s="53"/>
      <c r="H117" s="53"/>
      <c r="I117" s="53"/>
      <c r="J117" s="53"/>
      <c r="K117" s="53"/>
      <c r="L117" s="53"/>
      <c r="M117" s="53"/>
      <c r="N117" s="53"/>
      <c r="O117" s="53"/>
      <c r="P117" s="53"/>
    </row>
    <row r="118" spans="4:16" x14ac:dyDescent="0.25">
      <c r="D118" s="53"/>
      <c r="E118" s="53"/>
      <c r="F118" s="53"/>
      <c r="G118" s="53"/>
      <c r="H118" s="53"/>
      <c r="I118" s="53"/>
      <c r="J118" s="53"/>
      <c r="K118" s="53"/>
      <c r="L118" s="53"/>
      <c r="M118" s="53"/>
      <c r="N118" s="53"/>
      <c r="O118" s="53"/>
      <c r="P118" s="53"/>
    </row>
    <row r="119" spans="4:16" x14ac:dyDescent="0.25">
      <c r="D119" s="53"/>
      <c r="E119" s="53"/>
      <c r="F119" s="53"/>
      <c r="G119" s="53"/>
      <c r="H119" s="53"/>
      <c r="I119" s="53"/>
      <c r="J119" s="53"/>
      <c r="K119" s="53"/>
      <c r="L119" s="53"/>
      <c r="M119" s="53"/>
      <c r="N119" s="53"/>
      <c r="O119" s="53"/>
      <c r="P119" s="53"/>
    </row>
    <row r="120" spans="4:16" x14ac:dyDescent="0.25">
      <c r="D120" s="53"/>
      <c r="E120" s="53"/>
      <c r="F120" s="53"/>
      <c r="G120" s="53"/>
      <c r="H120" s="53"/>
      <c r="I120" s="53"/>
      <c r="J120" s="53"/>
      <c r="K120" s="53"/>
      <c r="L120" s="53"/>
      <c r="M120" s="53"/>
      <c r="N120" s="53"/>
      <c r="O120" s="53"/>
      <c r="P120" s="53"/>
    </row>
    <row r="121" spans="4:16" x14ac:dyDescent="0.25">
      <c r="D121" s="53"/>
      <c r="E121" s="53"/>
      <c r="F121" s="53"/>
      <c r="G121" s="53"/>
      <c r="H121" s="53"/>
      <c r="I121" s="53"/>
      <c r="J121" s="53"/>
      <c r="K121" s="53"/>
      <c r="L121" s="53"/>
      <c r="M121" s="53"/>
      <c r="N121" s="53"/>
      <c r="O121" s="53"/>
      <c r="P121" s="53"/>
    </row>
    <row r="122" spans="4:16" x14ac:dyDescent="0.25">
      <c r="D122" s="53"/>
      <c r="E122" s="53"/>
      <c r="F122" s="53"/>
      <c r="G122" s="53"/>
      <c r="H122" s="53"/>
      <c r="I122" s="53"/>
      <c r="J122" s="53"/>
      <c r="K122" s="53"/>
      <c r="L122" s="53"/>
      <c r="M122" s="53"/>
      <c r="N122" s="53"/>
      <c r="O122" s="53"/>
      <c r="P122" s="53"/>
    </row>
    <row r="123" spans="4:16" x14ac:dyDescent="0.25">
      <c r="D123" s="53"/>
      <c r="E123" s="53"/>
      <c r="F123" s="53"/>
      <c r="G123" s="53"/>
      <c r="H123" s="53"/>
      <c r="I123" s="53"/>
      <c r="J123" s="53"/>
      <c r="K123" s="53"/>
      <c r="L123" s="53"/>
      <c r="M123" s="53"/>
      <c r="N123" s="53"/>
      <c r="O123" s="53"/>
      <c r="P123" s="53"/>
    </row>
    <row r="124" spans="4:16" x14ac:dyDescent="0.25">
      <c r="D124" s="53"/>
      <c r="E124" s="53"/>
      <c r="F124" s="53"/>
      <c r="G124" s="53"/>
      <c r="H124" s="53"/>
      <c r="I124" s="53"/>
      <c r="J124" s="53"/>
      <c r="K124" s="53"/>
      <c r="L124" s="53"/>
      <c r="M124" s="53"/>
      <c r="N124" s="53"/>
      <c r="O124" s="53"/>
      <c r="P124" s="53"/>
    </row>
    <row r="125" spans="4:16" x14ac:dyDescent="0.25">
      <c r="D125" s="53"/>
      <c r="E125" s="53"/>
      <c r="F125" s="53"/>
      <c r="G125" s="53"/>
      <c r="H125" s="53"/>
      <c r="I125" s="53"/>
      <c r="J125" s="53"/>
      <c r="K125" s="53"/>
      <c r="L125" s="53"/>
      <c r="M125" s="53"/>
      <c r="N125" s="53"/>
      <c r="O125" s="53"/>
      <c r="P125" s="53"/>
    </row>
    <row r="126" spans="4:16" x14ac:dyDescent="0.25">
      <c r="D126" s="53"/>
      <c r="E126" s="53"/>
      <c r="F126" s="53"/>
      <c r="G126" s="53"/>
      <c r="H126" s="53"/>
      <c r="I126" s="53"/>
      <c r="J126" s="53"/>
      <c r="K126" s="53"/>
      <c r="L126" s="53"/>
      <c r="M126" s="53"/>
      <c r="N126" s="53"/>
      <c r="O126" s="53"/>
      <c r="P126" s="53"/>
    </row>
    <row r="127" spans="4:16" x14ac:dyDescent="0.25">
      <c r="D127" s="53"/>
      <c r="E127" s="53"/>
      <c r="F127" s="53"/>
      <c r="G127" s="53"/>
      <c r="H127" s="53"/>
      <c r="I127" s="53"/>
      <c r="J127" s="53"/>
      <c r="K127" s="53"/>
      <c r="L127" s="53"/>
      <c r="M127" s="53"/>
      <c r="N127" s="53"/>
      <c r="O127" s="53"/>
      <c r="P127" s="53"/>
    </row>
    <row r="128" spans="4:16" x14ac:dyDescent="0.25">
      <c r="D128" s="53"/>
      <c r="E128" s="53"/>
      <c r="F128" s="53"/>
      <c r="G128" s="53"/>
      <c r="H128" s="53"/>
      <c r="I128" s="53"/>
      <c r="J128" s="53"/>
      <c r="K128" s="53"/>
      <c r="L128" s="53"/>
      <c r="M128" s="53"/>
      <c r="N128" s="53"/>
      <c r="O128" s="53"/>
      <c r="P128" s="53"/>
    </row>
    <row r="129" spans="4:16" x14ac:dyDescent="0.25">
      <c r="D129" s="53"/>
      <c r="E129" s="53"/>
      <c r="F129" s="53"/>
      <c r="G129" s="53"/>
      <c r="H129" s="53"/>
      <c r="I129" s="53"/>
      <c r="J129" s="53"/>
      <c r="K129" s="53"/>
      <c r="L129" s="53"/>
      <c r="M129" s="53"/>
      <c r="N129" s="53"/>
      <c r="O129" s="53"/>
      <c r="P129" s="53"/>
    </row>
    <row r="130" spans="4:16" x14ac:dyDescent="0.25">
      <c r="D130" s="53"/>
      <c r="E130" s="53"/>
      <c r="F130" s="53"/>
      <c r="G130" s="53"/>
      <c r="H130" s="53"/>
      <c r="I130" s="53"/>
      <c r="J130" s="53"/>
      <c r="K130" s="53"/>
      <c r="L130" s="53"/>
      <c r="M130" s="53"/>
      <c r="N130" s="53"/>
      <c r="O130" s="53"/>
      <c r="P130" s="53"/>
    </row>
    <row r="131" spans="4:16" x14ac:dyDescent="0.25">
      <c r="D131" s="53"/>
      <c r="E131" s="53"/>
      <c r="F131" s="53"/>
      <c r="G131" s="53"/>
      <c r="H131" s="53"/>
      <c r="I131" s="53"/>
      <c r="J131" s="53"/>
      <c r="K131" s="53"/>
      <c r="L131" s="53"/>
      <c r="M131" s="53"/>
      <c r="N131" s="53"/>
      <c r="O131" s="53"/>
      <c r="P131" s="53"/>
    </row>
    <row r="132" spans="4:16" x14ac:dyDescent="0.25">
      <c r="D132" s="53"/>
      <c r="E132" s="53"/>
      <c r="F132" s="53"/>
      <c r="G132" s="53"/>
      <c r="H132" s="53"/>
      <c r="I132" s="53"/>
      <c r="J132" s="53"/>
      <c r="K132" s="53"/>
      <c r="L132" s="53"/>
      <c r="M132" s="53"/>
      <c r="N132" s="53"/>
      <c r="O132" s="53"/>
      <c r="P132" s="53"/>
    </row>
    <row r="133" spans="4:16" x14ac:dyDescent="0.25">
      <c r="D133" s="53"/>
      <c r="E133" s="53"/>
      <c r="F133" s="53"/>
      <c r="G133" s="53"/>
      <c r="H133" s="53"/>
      <c r="I133" s="53"/>
      <c r="J133" s="53"/>
      <c r="K133" s="53"/>
      <c r="L133" s="53"/>
      <c r="M133" s="53"/>
      <c r="N133" s="53"/>
      <c r="O133" s="53"/>
      <c r="P133" s="53"/>
    </row>
  </sheetData>
  <mergeCells count="98">
    <mergeCell ref="X5:AA5"/>
    <mergeCell ref="C9:O9"/>
    <mergeCell ref="D12:N12"/>
    <mergeCell ref="U13:AC13"/>
    <mergeCell ref="O13:T13"/>
    <mergeCell ref="D13:N13"/>
    <mergeCell ref="AB5:AE5"/>
    <mergeCell ref="P9:AB9"/>
    <mergeCell ref="AC9:AP9"/>
    <mergeCell ref="AN5:AQ5"/>
    <mergeCell ref="AQ9:BC9"/>
    <mergeCell ref="AD10:AK10"/>
    <mergeCell ref="Y11:AM11"/>
    <mergeCell ref="U10:AC10"/>
    <mergeCell ref="AD12:AK12"/>
    <mergeCell ref="U12:AC12"/>
    <mergeCell ref="D5:G5"/>
    <mergeCell ref="H5:K5"/>
    <mergeCell ref="L5:O5"/>
    <mergeCell ref="P5:S5"/>
    <mergeCell ref="T5:W5"/>
    <mergeCell ref="AD13:AK13"/>
    <mergeCell ref="D15:J15"/>
    <mergeCell ref="R19:S19"/>
    <mergeCell ref="O10:T10"/>
    <mergeCell ref="O11:T11"/>
    <mergeCell ref="D10:N10"/>
    <mergeCell ref="O12:T12"/>
    <mergeCell ref="A1:K1"/>
    <mergeCell ref="A2:BF2"/>
    <mergeCell ref="K3:Q3"/>
    <mergeCell ref="U3:X3"/>
    <mergeCell ref="C4:G4"/>
    <mergeCell ref="H4:K4"/>
    <mergeCell ref="L4:O4"/>
    <mergeCell ref="P4:T4"/>
    <mergeCell ref="U4:X4"/>
    <mergeCell ref="Y4:AB4"/>
    <mergeCell ref="AH4:AK4"/>
    <mergeCell ref="AL4:AP4"/>
    <mergeCell ref="AG3:AJ3"/>
    <mergeCell ref="AQ4:AT4"/>
    <mergeCell ref="AU4:AX4"/>
    <mergeCell ref="AC4:AG4"/>
    <mergeCell ref="AY4:BC4"/>
    <mergeCell ref="AU12:BF12"/>
    <mergeCell ref="AU10:BF10"/>
    <mergeCell ref="AG8:AJ8"/>
    <mergeCell ref="AL10:AT10"/>
    <mergeCell ref="AR5:AU5"/>
    <mergeCell ref="AV5:AY5"/>
    <mergeCell ref="AZ5:BC5"/>
    <mergeCell ref="AL12:AT12"/>
    <mergeCell ref="AF5:AI5"/>
    <mergeCell ref="AJ5:AM5"/>
    <mergeCell ref="A16:A17"/>
    <mergeCell ref="T17:U17"/>
    <mergeCell ref="G18:I18"/>
    <mergeCell ref="J16:T16"/>
    <mergeCell ref="A46:B46"/>
    <mergeCell ref="A22:B22"/>
    <mergeCell ref="A44:A45"/>
    <mergeCell ref="B45:L45"/>
    <mergeCell ref="E44:K44"/>
    <mergeCell ref="N44:U44"/>
    <mergeCell ref="N45:U45"/>
    <mergeCell ref="Q18:S18"/>
    <mergeCell ref="D40:M40"/>
    <mergeCell ref="D39:M39"/>
    <mergeCell ref="D37:M37"/>
    <mergeCell ref="D38:M38"/>
    <mergeCell ref="AX24:BB24"/>
    <mergeCell ref="AL13:AT13"/>
    <mergeCell ref="H17:J17"/>
    <mergeCell ref="AA17:AB17"/>
    <mergeCell ref="AC17:AE17"/>
    <mergeCell ref="AL17:AM17"/>
    <mergeCell ref="W17:Y17"/>
    <mergeCell ref="AM16:AP16"/>
    <mergeCell ref="AZ17:BA17"/>
    <mergeCell ref="AH17:AI17"/>
    <mergeCell ref="AU13:BF13"/>
    <mergeCell ref="F16:I16"/>
    <mergeCell ref="U14:AC14"/>
    <mergeCell ref="K15:R15"/>
    <mergeCell ref="D14:N14"/>
    <mergeCell ref="Y15:AM15"/>
    <mergeCell ref="AZ48:BD48"/>
    <mergeCell ref="V44:AD44"/>
    <mergeCell ref="V45:AD45"/>
    <mergeCell ref="AE44:AL44"/>
    <mergeCell ref="AE45:AL45"/>
    <mergeCell ref="AM44:AQ44"/>
    <mergeCell ref="AM45:AQ45"/>
    <mergeCell ref="AR44:BF44"/>
    <mergeCell ref="AT45:AW45"/>
    <mergeCell ref="AR45:AS45"/>
    <mergeCell ref="AX45:BF45"/>
  </mergeCells>
  <conditionalFormatting sqref="B33:AI33">
    <cfRule type="cellIs" dxfId="1" priority="2" stopIfTrue="1" operator="lessThan">
      <formula>0</formula>
    </cfRule>
  </conditionalFormatting>
  <conditionalFormatting sqref="B40:D40 N40:AI40">
    <cfRule type="cellIs" dxfId="0" priority="1" stopIfTrue="1" operator="lessThan">
      <formula>0</formula>
    </cfRule>
  </conditionalFormatting>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46"/>
  <sheetViews>
    <sheetView topLeftCell="A28" workbookViewId="0"/>
  </sheetViews>
  <sheetFormatPr defaultRowHeight="14.25" x14ac:dyDescent="0.2"/>
  <cols>
    <col min="1" max="2" width="9.140625" style="374"/>
    <col min="3" max="3" width="11" style="374" customWidth="1"/>
    <col min="4" max="4" width="9.140625" style="374"/>
    <col min="5" max="5" width="6.28515625" style="374" customWidth="1"/>
    <col min="6" max="6" width="2.7109375" style="374" customWidth="1"/>
    <col min="7" max="7" width="9.140625" style="374"/>
    <col min="8" max="8" width="5.42578125" style="374" customWidth="1"/>
    <col min="9" max="9" width="9.140625" style="374"/>
    <col min="10" max="10" width="3.85546875" style="374" customWidth="1"/>
    <col min="11" max="11" width="6" style="374" customWidth="1"/>
    <col min="12" max="12" width="9.140625" style="374"/>
    <col min="13" max="13" width="4.7109375" style="374" customWidth="1"/>
    <col min="14" max="14" width="9" style="374" customWidth="1"/>
    <col min="15" max="15" width="6.85546875" style="374" customWidth="1"/>
    <col min="16" max="16" width="7.140625" style="374" customWidth="1"/>
    <col min="17" max="17" width="11.7109375" style="374" customWidth="1"/>
    <col min="18" max="16384" width="9.140625" style="374"/>
  </cols>
  <sheetData>
    <row r="1" spans="2:17" ht="15" thickBot="1" x14ac:dyDescent="0.25"/>
    <row r="2" spans="2:17" ht="27" customHeight="1" thickBot="1" x14ac:dyDescent="0.25">
      <c r="B2" s="688" t="s">
        <v>341</v>
      </c>
      <c r="C2" s="689"/>
      <c r="D2" s="689"/>
      <c r="E2" s="689"/>
      <c r="F2" s="689"/>
      <c r="G2" s="689"/>
      <c r="H2" s="689"/>
      <c r="I2" s="689"/>
      <c r="J2" s="689"/>
      <c r="K2" s="689"/>
      <c r="L2" s="689"/>
      <c r="M2" s="689"/>
      <c r="N2" s="689"/>
      <c r="O2" s="689"/>
      <c r="P2" s="690"/>
    </row>
    <row r="3" spans="2:17" ht="15.75" thickBot="1" x14ac:dyDescent="0.25">
      <c r="B3" s="684" t="s">
        <v>53</v>
      </c>
      <c r="C3" s="685"/>
      <c r="D3" s="686"/>
      <c r="E3" s="684" t="s">
        <v>54</v>
      </c>
      <c r="F3" s="685"/>
      <c r="G3" s="686"/>
      <c r="H3" s="684" t="s">
        <v>55</v>
      </c>
      <c r="I3" s="685"/>
      <c r="J3" s="686"/>
      <c r="K3" s="509" t="s">
        <v>37</v>
      </c>
      <c r="L3" s="511"/>
      <c r="M3" s="510"/>
      <c r="N3" s="684" t="s">
        <v>58</v>
      </c>
      <c r="O3" s="685"/>
      <c r="P3" s="686"/>
    </row>
    <row r="4" spans="2:17" ht="15" x14ac:dyDescent="0.2">
      <c r="B4" s="682" t="s">
        <v>52</v>
      </c>
      <c r="C4" s="683"/>
      <c r="D4" s="683"/>
      <c r="E4" s="687">
        <v>40959</v>
      </c>
      <c r="F4" s="683"/>
      <c r="G4" s="683"/>
      <c r="H4" s="687">
        <v>41007</v>
      </c>
      <c r="I4" s="683"/>
      <c r="J4" s="683"/>
      <c r="K4" s="695">
        <v>3800</v>
      </c>
      <c r="L4" s="695"/>
      <c r="M4" s="695"/>
      <c r="N4" s="687" t="s">
        <v>59</v>
      </c>
      <c r="O4" s="683"/>
      <c r="P4" s="699"/>
    </row>
    <row r="5" spans="2:17" ht="15" x14ac:dyDescent="0.2">
      <c r="B5" s="679" t="s">
        <v>56</v>
      </c>
      <c r="C5" s="680"/>
      <c r="D5" s="680"/>
      <c r="E5" s="681">
        <v>40986</v>
      </c>
      <c r="F5" s="680"/>
      <c r="G5" s="680"/>
      <c r="H5" s="681">
        <v>41027</v>
      </c>
      <c r="I5" s="680"/>
      <c r="J5" s="680"/>
      <c r="K5" s="696">
        <v>4800</v>
      </c>
      <c r="L5" s="696"/>
      <c r="M5" s="696"/>
      <c r="N5" s="681" t="s">
        <v>348</v>
      </c>
      <c r="O5" s="680"/>
      <c r="P5" s="700"/>
    </row>
    <row r="6" spans="2:17" ht="15.75" thickBot="1" x14ac:dyDescent="0.25">
      <c r="B6" s="703" t="s">
        <v>57</v>
      </c>
      <c r="C6" s="698"/>
      <c r="D6" s="698"/>
      <c r="E6" s="701">
        <v>40954</v>
      </c>
      <c r="F6" s="698"/>
      <c r="G6" s="698"/>
      <c r="H6" s="701">
        <v>41008</v>
      </c>
      <c r="I6" s="698"/>
      <c r="J6" s="698"/>
      <c r="K6" s="697">
        <v>1400</v>
      </c>
      <c r="L6" s="698"/>
      <c r="M6" s="698"/>
      <c r="N6" s="701" t="s">
        <v>59</v>
      </c>
      <c r="O6" s="698"/>
      <c r="P6" s="702"/>
    </row>
    <row r="7" spans="2:17" ht="16.5" thickTop="1" thickBot="1" x14ac:dyDescent="0.25">
      <c r="B7" s="692" t="s">
        <v>347</v>
      </c>
      <c r="C7" s="693"/>
      <c r="D7" s="693"/>
      <c r="E7" s="693"/>
      <c r="F7" s="693"/>
      <c r="G7" s="693"/>
      <c r="H7" s="693"/>
      <c r="I7" s="693"/>
      <c r="J7" s="693"/>
      <c r="K7" s="704">
        <v>11500</v>
      </c>
      <c r="L7" s="704"/>
      <c r="M7" s="704"/>
      <c r="N7" s="704"/>
      <c r="O7" s="704"/>
      <c r="P7" s="705"/>
    </row>
    <row r="8" spans="2:17" ht="15" x14ac:dyDescent="0.2">
      <c r="B8" s="706" t="s">
        <v>351</v>
      </c>
      <c r="C8" s="706"/>
      <c r="D8" s="706"/>
      <c r="E8" s="706"/>
      <c r="F8" s="399"/>
      <c r="G8" s="400"/>
      <c r="H8" s="401"/>
      <c r="I8" s="402"/>
      <c r="J8" s="402"/>
      <c r="K8" s="400"/>
    </row>
    <row r="9" spans="2:17" ht="15" x14ac:dyDescent="0.2">
      <c r="B9" s="691" t="s">
        <v>342</v>
      </c>
      <c r="C9" s="691"/>
      <c r="D9" s="404" t="s">
        <v>60</v>
      </c>
      <c r="E9" s="403"/>
      <c r="F9" s="399"/>
      <c r="G9" s="400"/>
      <c r="H9" s="401"/>
      <c r="I9" s="402"/>
      <c r="J9" s="402"/>
      <c r="K9" s="400"/>
    </row>
    <row r="10" spans="2:17" ht="15" x14ac:dyDescent="0.2">
      <c r="B10" s="691" t="s">
        <v>344</v>
      </c>
      <c r="C10" s="691"/>
      <c r="D10" s="405" t="s">
        <v>343</v>
      </c>
      <c r="E10" s="403"/>
      <c r="F10" s="399"/>
      <c r="G10" s="400"/>
      <c r="H10" s="401"/>
      <c r="I10" s="402"/>
      <c r="J10" s="402"/>
      <c r="K10" s="400"/>
    </row>
    <row r="11" spans="2:17" ht="15" thickBot="1" x14ac:dyDescent="0.25"/>
    <row r="12" spans="2:17" ht="21" thickBot="1" x14ac:dyDescent="0.25">
      <c r="B12" s="688" t="s">
        <v>289</v>
      </c>
      <c r="C12" s="689"/>
      <c r="D12" s="689"/>
      <c r="E12" s="689"/>
      <c r="F12" s="689"/>
      <c r="G12" s="689"/>
      <c r="H12" s="689"/>
      <c r="I12" s="689"/>
      <c r="J12" s="689"/>
      <c r="K12" s="689"/>
      <c r="L12" s="689"/>
      <c r="M12" s="689"/>
      <c r="N12" s="689"/>
      <c r="O12" s="689"/>
      <c r="P12" s="689"/>
      <c r="Q12" s="690"/>
    </row>
    <row r="13" spans="2:17" x14ac:dyDescent="0.2">
      <c r="B13" s="694"/>
      <c r="C13" s="694"/>
      <c r="D13" s="694"/>
      <c r="E13" s="694"/>
      <c r="F13" s="694"/>
      <c r="G13" s="694"/>
      <c r="H13" s="694"/>
      <c r="I13" s="694"/>
      <c r="J13" s="694"/>
      <c r="K13" s="694"/>
      <c r="L13" s="694"/>
      <c r="M13" s="694"/>
    </row>
    <row r="26" spans="2:17" ht="15" thickBot="1" x14ac:dyDescent="0.25"/>
    <row r="27" spans="2:17" ht="21" thickBot="1" x14ac:dyDescent="0.25">
      <c r="B27" s="688" t="s">
        <v>349</v>
      </c>
      <c r="C27" s="689"/>
      <c r="D27" s="689"/>
      <c r="E27" s="689"/>
      <c r="F27" s="689"/>
      <c r="G27" s="689"/>
      <c r="H27" s="689"/>
      <c r="I27" s="689"/>
      <c r="J27" s="689"/>
      <c r="K27" s="689"/>
      <c r="L27" s="689"/>
      <c r="M27" s="689"/>
      <c r="N27" s="689"/>
      <c r="O27" s="689"/>
      <c r="P27" s="689"/>
      <c r="Q27" s="690"/>
    </row>
    <row r="45" spans="2:17" ht="15" thickBot="1" x14ac:dyDescent="0.25"/>
    <row r="46" spans="2:17" ht="21" thickBot="1" x14ac:dyDescent="0.25">
      <c r="B46" s="688" t="s">
        <v>350</v>
      </c>
      <c r="C46" s="689"/>
      <c r="D46" s="689"/>
      <c r="E46" s="689"/>
      <c r="F46" s="689"/>
      <c r="G46" s="689"/>
      <c r="H46" s="689"/>
      <c r="I46" s="689"/>
      <c r="J46" s="689"/>
      <c r="K46" s="689"/>
      <c r="L46" s="689"/>
      <c r="M46" s="689"/>
      <c r="N46" s="689"/>
      <c r="O46" s="689"/>
      <c r="P46" s="689"/>
      <c r="Q46" s="690"/>
    </row>
  </sheetData>
  <mergeCells count="30">
    <mergeCell ref="B46:Q46"/>
    <mergeCell ref="K7:P7"/>
    <mergeCell ref="B12:Q12"/>
    <mergeCell ref="B27:Q27"/>
    <mergeCell ref="B8:E8"/>
    <mergeCell ref="B2:P2"/>
    <mergeCell ref="B9:C9"/>
    <mergeCell ref="B10:C10"/>
    <mergeCell ref="B7:J7"/>
    <mergeCell ref="B13:M13"/>
    <mergeCell ref="K4:M4"/>
    <mergeCell ref="K5:M5"/>
    <mergeCell ref="K6:M6"/>
    <mergeCell ref="N3:P3"/>
    <mergeCell ref="N4:P4"/>
    <mergeCell ref="N5:P5"/>
    <mergeCell ref="N6:P6"/>
    <mergeCell ref="K3:M3"/>
    <mergeCell ref="B6:D6"/>
    <mergeCell ref="E6:G6"/>
    <mergeCell ref="H6:J6"/>
    <mergeCell ref="B5:D5"/>
    <mergeCell ref="E5:G5"/>
    <mergeCell ref="H5:J5"/>
    <mergeCell ref="B4:D4"/>
    <mergeCell ref="B3:D3"/>
    <mergeCell ref="E3:G3"/>
    <mergeCell ref="E4:G4"/>
    <mergeCell ref="H3:J3"/>
    <mergeCell ref="H4:J4"/>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4" sqref="C4"/>
    </sheetView>
  </sheetViews>
  <sheetFormatPr defaultRowHeight="15" x14ac:dyDescent="0.25"/>
  <cols>
    <col min="1" max="16384" width="9.140625" style="47"/>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Discovery &amp; Kickoff</vt:lpstr>
      <vt:lpstr>Strategy</vt:lpstr>
      <vt:lpstr>Helpful Info</vt:lpstr>
      <vt:lpstr>Budget-Billing Breakdown</vt:lpstr>
      <vt:lpstr>Billing-Budget QA</vt:lpstr>
      <vt:lpstr>Paid Search Spend</vt:lpstr>
      <vt:lpstr>Marketing Calendar</vt:lpstr>
      <vt:lpstr>Promos</vt:lpstr>
      <vt:lpstr>Pre-Launch QA</vt:lpstr>
      <vt:lpstr>Post-Launch QA</vt:lpstr>
      <vt:lpstr>Change Log</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Robyn</dc:creator>
  <cp:lastModifiedBy>Robyn</cp:lastModifiedBy>
  <dcterms:created xsi:type="dcterms:W3CDTF">2012-01-23T20:10:52Z</dcterms:created>
  <dcterms:modified xsi:type="dcterms:W3CDTF">2014-02-03T22:15:51Z</dcterms:modified>
</cp:coreProperties>
</file>